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84" windowWidth="21828" windowHeight="9012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90" i="1"/>
  <c r="H91"/>
  <c r="H271"/>
  <c r="H276"/>
  <c r="F245"/>
  <c r="H245" s="1"/>
  <c r="D244"/>
  <c r="F244" s="1"/>
  <c r="H244" s="1"/>
  <c r="F232"/>
  <c r="H232" s="1"/>
  <c r="F233"/>
  <c r="H233" s="1"/>
  <c r="F234"/>
  <c r="H234" s="1"/>
  <c r="F235"/>
  <c r="H235" s="1"/>
  <c r="F236"/>
  <c r="H236" s="1"/>
  <c r="F237"/>
  <c r="H237" s="1"/>
  <c r="F238"/>
  <c r="H238" s="1"/>
  <c r="F239"/>
  <c r="H239" s="1"/>
  <c r="F240"/>
  <c r="H240" s="1"/>
  <c r="F241"/>
  <c r="H241" s="1"/>
  <c r="F242"/>
  <c r="H242" s="1"/>
  <c r="F243"/>
  <c r="H243" s="1"/>
  <c r="F246"/>
  <c r="H246" s="1"/>
  <c r="F247"/>
  <c r="H247" s="1"/>
  <c r="F248"/>
  <c r="H248" s="1"/>
  <c r="F249"/>
  <c r="H249" s="1"/>
  <c r="F250"/>
  <c r="H250" s="1"/>
  <c r="F251"/>
  <c r="H251" s="1"/>
  <c r="F252"/>
  <c r="H252" s="1"/>
  <c r="F253"/>
  <c r="H253" s="1"/>
  <c r="F254"/>
  <c r="H254" s="1"/>
  <c r="F255"/>
  <c r="H255" s="1"/>
  <c r="F256"/>
  <c r="H256" s="1"/>
  <c r="F257"/>
  <c r="H257" s="1"/>
  <c r="F258"/>
  <c r="H258" s="1"/>
  <c r="F259"/>
  <c r="H259" s="1"/>
  <c r="F260"/>
  <c r="H260" s="1"/>
  <c r="F261"/>
  <c r="H261" s="1"/>
  <c r="F262"/>
  <c r="H262" s="1"/>
  <c r="F263"/>
  <c r="H263" s="1"/>
  <c r="F264"/>
  <c r="H264" s="1"/>
  <c r="F265"/>
  <c r="H265" s="1"/>
  <c r="F266"/>
  <c r="H266" s="1"/>
  <c r="F267"/>
  <c r="H267" s="1"/>
  <c r="F268"/>
  <c r="H268" s="1"/>
  <c r="F269"/>
  <c r="H269" s="1"/>
  <c r="F270"/>
  <c r="H270" s="1"/>
  <c r="F272"/>
  <c r="H272" s="1"/>
  <c r="F273"/>
  <c r="H273" s="1"/>
  <c r="F274"/>
  <c r="H274" s="1"/>
  <c r="F275"/>
  <c r="H275" s="1"/>
  <c r="F276"/>
  <c r="F231"/>
  <c r="H231" s="1"/>
  <c r="F181"/>
  <c r="H181" s="1"/>
  <c r="F182"/>
  <c r="H182" s="1"/>
  <c r="D180"/>
  <c r="F180" s="1"/>
  <c r="H180" s="1"/>
  <c r="F178"/>
  <c r="H178" s="1"/>
  <c r="F179"/>
  <c r="H179" s="1"/>
  <c r="F177"/>
  <c r="H177" s="1"/>
  <c r="D227"/>
  <c r="F227" s="1"/>
  <c r="H227" s="1"/>
  <c r="D225"/>
  <c r="F225" s="1"/>
  <c r="H225" s="1"/>
  <c r="F226"/>
  <c r="H226" s="1"/>
  <c r="F224"/>
  <c r="H224" s="1"/>
  <c r="D223"/>
  <c r="F223" s="1"/>
  <c r="H223" s="1"/>
  <c r="F222"/>
  <c r="H222" s="1"/>
  <c r="F221"/>
  <c r="H221" s="1"/>
  <c r="F220"/>
  <c r="H220" s="1"/>
  <c r="D219"/>
  <c r="F219" s="1"/>
  <c r="H219" s="1"/>
  <c r="F218"/>
  <c r="H218" s="1"/>
  <c r="F217"/>
  <c r="H217" s="1"/>
  <c r="F216"/>
  <c r="H216" s="1"/>
  <c r="F58"/>
  <c r="H58" s="1"/>
  <c r="F57"/>
  <c r="H57" s="1"/>
  <c r="F56"/>
  <c r="H56" s="1"/>
  <c r="D192"/>
  <c r="F192" s="1"/>
  <c r="H192" s="1"/>
  <c r="F191"/>
  <c r="H191" s="1"/>
  <c r="D215"/>
  <c r="F215" s="1"/>
  <c r="H215" s="1"/>
  <c r="F214"/>
  <c r="H214" s="1"/>
  <c r="D213"/>
  <c r="F213" s="1"/>
  <c r="H213" s="1"/>
  <c r="F212"/>
  <c r="H212" s="1"/>
  <c r="F176"/>
  <c r="H176" s="1"/>
  <c r="F175"/>
  <c r="H175" s="1"/>
  <c r="D174"/>
  <c r="F174" s="1"/>
  <c r="H174" s="1"/>
  <c r="F173"/>
  <c r="H173" s="1"/>
  <c r="F172"/>
  <c r="H172" s="1"/>
  <c r="D171"/>
  <c r="F171" s="1"/>
  <c r="H171" s="1"/>
  <c r="F170"/>
  <c r="H170" s="1"/>
  <c r="D169"/>
  <c r="F169" s="1"/>
  <c r="H169" s="1"/>
  <c r="F168"/>
  <c r="H168" s="1"/>
  <c r="F166"/>
  <c r="H166" s="1"/>
  <c r="D167"/>
  <c r="F167" s="1"/>
  <c r="H167" s="1"/>
  <c r="F164"/>
  <c r="H164" s="1"/>
  <c r="D165"/>
  <c r="F165" s="1"/>
  <c r="H165" s="1"/>
  <c r="D163"/>
  <c r="F163" s="1"/>
  <c r="H163" s="1"/>
  <c r="F160"/>
  <c r="H160" s="1"/>
  <c r="F161"/>
  <c r="H161" s="1"/>
  <c r="F162"/>
  <c r="H162" s="1"/>
  <c r="F159"/>
  <c r="H159" s="1"/>
  <c r="D158"/>
  <c r="F158" s="1"/>
  <c r="H158" s="1"/>
  <c r="F156"/>
  <c r="H156" s="1"/>
  <c r="F157"/>
  <c r="H157" s="1"/>
  <c r="F155"/>
  <c r="H155" s="1"/>
  <c r="F152"/>
  <c r="H152" s="1"/>
  <c r="F153"/>
  <c r="H153" s="1"/>
  <c r="F154"/>
  <c r="H154" s="1"/>
  <c r="F151"/>
  <c r="H151" s="1"/>
  <c r="F150"/>
  <c r="H150" s="1"/>
  <c r="F149"/>
  <c r="H149" s="1"/>
  <c r="F148"/>
  <c r="H148" s="1"/>
  <c r="F147"/>
  <c r="H147" s="1"/>
  <c r="F146"/>
  <c r="H146" s="1"/>
  <c r="D145"/>
  <c r="F145" s="1"/>
  <c r="H145" s="1"/>
  <c r="F144"/>
  <c r="H144" s="1"/>
  <c r="F143"/>
  <c r="H143" s="1"/>
  <c r="F142"/>
  <c r="H142" s="1"/>
  <c r="F141"/>
  <c r="H141" s="1"/>
  <c r="F140"/>
  <c r="H140" s="1"/>
  <c r="F139"/>
  <c r="H139" s="1"/>
  <c r="D138"/>
  <c r="F138" s="1"/>
  <c r="H138" s="1"/>
  <c r="F137"/>
  <c r="H137" s="1"/>
  <c r="F136"/>
  <c r="H136" s="1"/>
  <c r="F135"/>
  <c r="H135" s="1"/>
  <c r="D134"/>
  <c r="F134" s="1"/>
  <c r="H134" s="1"/>
  <c r="F133"/>
  <c r="H133" s="1"/>
  <c r="F131"/>
  <c r="H131" s="1"/>
  <c r="F132"/>
  <c r="H132" s="1"/>
  <c r="F127"/>
  <c r="H127" s="1"/>
  <c r="F128"/>
  <c r="H128" s="1"/>
  <c r="F129"/>
  <c r="H129" s="1"/>
  <c r="F130"/>
  <c r="H130" s="1"/>
  <c r="F126"/>
  <c r="H126" s="1"/>
  <c r="F125"/>
  <c r="H125" s="1"/>
  <c r="F124"/>
  <c r="H124" s="1"/>
  <c r="F123"/>
  <c r="H123" s="1"/>
  <c r="F122"/>
  <c r="H122" s="1"/>
  <c r="F121"/>
  <c r="H121" s="1"/>
  <c r="F120"/>
  <c r="H120" s="1"/>
  <c r="F119"/>
  <c r="H119" s="1"/>
  <c r="F118"/>
  <c r="H118" s="1"/>
  <c r="F117"/>
  <c r="H117" s="1"/>
  <c r="D116"/>
  <c r="F116" s="1"/>
  <c r="H116" s="1"/>
  <c r="F115"/>
  <c r="H115" s="1"/>
  <c r="D114"/>
  <c r="F114" s="1"/>
  <c r="H114" s="1"/>
  <c r="F113"/>
  <c r="H113" s="1"/>
  <c r="D112"/>
  <c r="F112" s="1"/>
  <c r="H112" s="1"/>
  <c r="F111"/>
  <c r="H111" s="1"/>
  <c r="D110"/>
  <c r="F110" s="1"/>
  <c r="H110" s="1"/>
  <c r="F109"/>
  <c r="H109" s="1"/>
  <c r="F108"/>
  <c r="H108" s="1"/>
  <c r="F107"/>
  <c r="H107" s="1"/>
  <c r="F106"/>
  <c r="H106" s="1"/>
  <c r="F105"/>
  <c r="H105" s="1"/>
  <c r="F101"/>
  <c r="H101" s="1"/>
  <c r="F104"/>
  <c r="H104" s="1"/>
  <c r="F103"/>
  <c r="H103" s="1"/>
  <c r="F102"/>
  <c r="H102" s="1"/>
  <c r="F100"/>
  <c r="H100" s="1"/>
  <c r="F99"/>
  <c r="H99" s="1"/>
  <c r="F98"/>
  <c r="H98" s="1"/>
  <c r="F97"/>
  <c r="H97" s="1"/>
  <c r="F96"/>
  <c r="H96" s="1"/>
  <c r="F95"/>
  <c r="H95" s="1"/>
  <c r="D94"/>
  <c r="F94" s="1"/>
  <c r="H94" s="1"/>
  <c r="F93"/>
  <c r="H93" s="1"/>
  <c r="F92"/>
  <c r="H92" s="1"/>
  <c r="F89"/>
  <c r="H89" s="1"/>
  <c r="F88"/>
  <c r="H88" s="1"/>
  <c r="F87"/>
  <c r="H87" s="1"/>
  <c r="F86"/>
  <c r="H86" s="1"/>
  <c r="F85"/>
  <c r="H85" s="1"/>
  <c r="F84"/>
  <c r="H84" s="1"/>
  <c r="F83"/>
  <c r="H83" s="1"/>
  <c r="D82"/>
  <c r="F82" s="1"/>
  <c r="H82" s="1"/>
  <c r="F81"/>
  <c r="H81" s="1"/>
  <c r="D80"/>
  <c r="F80" s="1"/>
  <c r="H80" s="1"/>
  <c r="F79"/>
  <c r="H79" s="1"/>
  <c r="D190"/>
  <c r="F190" s="1"/>
  <c r="H190" s="1"/>
  <c r="F189"/>
  <c r="H189" s="1"/>
  <c r="D188"/>
  <c r="F188" s="1"/>
  <c r="H188" s="1"/>
  <c r="F187"/>
  <c r="H187" s="1"/>
  <c r="F186"/>
  <c r="H186" s="1"/>
  <c r="F185"/>
  <c r="H185" s="1"/>
  <c r="D78"/>
  <c r="F78" s="1"/>
  <c r="H78" s="1"/>
  <c r="F77"/>
  <c r="H77" s="1"/>
  <c r="D76"/>
  <c r="F76" s="1"/>
  <c r="H76" s="1"/>
  <c r="F75"/>
  <c r="H75" s="1"/>
  <c r="F211"/>
  <c r="H211" s="1"/>
  <c r="F210"/>
  <c r="H210" s="1"/>
  <c r="D209"/>
  <c r="F209" s="1"/>
  <c r="H209" s="1"/>
  <c r="F208"/>
  <c r="H208" s="1"/>
  <c r="D207"/>
  <c r="F207" s="1"/>
  <c r="H207" s="1"/>
  <c r="F206"/>
  <c r="H206" s="1"/>
  <c r="D205"/>
  <c r="F205" s="1"/>
  <c r="H205" s="1"/>
  <c r="F204"/>
  <c r="H204" s="1"/>
  <c r="D203"/>
  <c r="F203" s="1"/>
  <c r="H203" s="1"/>
  <c r="F202"/>
  <c r="H202" s="1"/>
  <c r="F201"/>
  <c r="H201" s="1"/>
  <c r="F200"/>
  <c r="H200" s="1"/>
  <c r="F199"/>
  <c r="H199" s="1"/>
  <c r="D184"/>
  <c r="F184" s="1"/>
  <c r="H184" s="1"/>
  <c r="F183"/>
  <c r="H183" s="1"/>
  <c r="F198"/>
  <c r="H198" s="1"/>
  <c r="F74"/>
  <c r="H74" s="1"/>
  <c r="F73"/>
  <c r="H73" s="1"/>
  <c r="F72"/>
  <c r="H72" s="1"/>
  <c r="F71"/>
  <c r="H71" s="1"/>
  <c r="F70"/>
  <c r="H70" s="1"/>
  <c r="F69"/>
  <c r="H69" s="1"/>
  <c r="D68"/>
  <c r="F68" s="1"/>
  <c r="H68" s="1"/>
  <c r="F67"/>
  <c r="H67" s="1"/>
  <c r="F66"/>
  <c r="H66" s="1"/>
  <c r="F65"/>
  <c r="H65" s="1"/>
  <c r="F64"/>
  <c r="H64" s="1"/>
  <c r="F63"/>
  <c r="H63" s="1"/>
  <c r="D62"/>
  <c r="F62" s="1"/>
  <c r="H62" s="1"/>
  <c r="F61"/>
  <c r="H61" s="1"/>
  <c r="F60"/>
  <c r="H60" s="1"/>
  <c r="F59"/>
  <c r="H59" s="1"/>
  <c r="F197"/>
  <c r="H197" s="1"/>
  <c r="D196"/>
  <c r="F196" s="1"/>
  <c r="H196" s="1"/>
  <c r="D194"/>
  <c r="F194" s="1"/>
  <c r="H194" s="1"/>
  <c r="F195"/>
  <c r="H195" s="1"/>
  <c r="F193"/>
  <c r="H193" s="1"/>
  <c r="D55"/>
  <c r="F55" s="1"/>
  <c r="H55" s="1"/>
  <c r="F54"/>
  <c r="H54" s="1"/>
  <c r="D53"/>
  <c r="F53" s="1"/>
  <c r="H53" s="1"/>
  <c r="F52"/>
  <c r="H52" s="1"/>
  <c r="F51"/>
  <c r="H51" s="1"/>
  <c r="D50"/>
  <c r="F50" s="1"/>
  <c r="H50" s="1"/>
  <c r="F49"/>
  <c r="H49" s="1"/>
  <c r="D48"/>
  <c r="F48" s="1"/>
  <c r="H48" s="1"/>
  <c r="F47"/>
  <c r="H47" s="1"/>
  <c r="D46"/>
  <c r="F46" s="1"/>
  <c r="H46" s="1"/>
  <c r="F45"/>
  <c r="H45" s="1"/>
  <c r="D44"/>
  <c r="F44" s="1"/>
  <c r="H44" s="1"/>
  <c r="F43"/>
  <c r="H43" s="1"/>
  <c r="F42"/>
  <c r="H42" s="1"/>
  <c r="D41"/>
  <c r="F41" s="1"/>
  <c r="H41" s="1"/>
  <c r="F40"/>
  <c r="H40" s="1"/>
  <c r="F39"/>
  <c r="H39" s="1"/>
  <c r="F38"/>
  <c r="H38" s="1"/>
  <c r="D37"/>
  <c r="F37" s="1"/>
  <c r="H37" s="1"/>
  <c r="F36"/>
  <c r="H36" s="1"/>
  <c r="F35"/>
  <c r="H35" s="1"/>
  <c r="F34"/>
  <c r="H34" s="1"/>
  <c r="D33"/>
  <c r="F33" s="1"/>
  <c r="H33" s="1"/>
  <c r="F32"/>
  <c r="H32" s="1"/>
  <c r="D31"/>
  <c r="F31" s="1"/>
  <c r="H31" s="1"/>
  <c r="F30"/>
  <c r="H30" s="1"/>
  <c r="D29"/>
  <c r="F29" s="1"/>
  <c r="H29" s="1"/>
  <c r="F28"/>
  <c r="H28" s="1"/>
  <c r="F27"/>
  <c r="H27" s="1"/>
  <c r="F26"/>
  <c r="H26" s="1"/>
  <c r="D25"/>
  <c r="F25" s="1"/>
  <c r="H25" s="1"/>
  <c r="F24"/>
  <c r="H24" s="1"/>
  <c r="F23"/>
  <c r="H23" s="1"/>
  <c r="F22"/>
  <c r="H22" s="1"/>
  <c r="F3"/>
  <c r="H3" s="1"/>
  <c r="F21"/>
  <c r="H21" s="1"/>
  <c r="F20"/>
  <c r="H20" s="1"/>
  <c r="F19"/>
  <c r="H19" s="1"/>
  <c r="F18"/>
  <c r="H18" s="1"/>
  <c r="F17"/>
  <c r="H17" s="1"/>
  <c r="F16"/>
  <c r="H16" s="1"/>
  <c r="D13"/>
  <c r="F13" s="1"/>
  <c r="H13" s="1"/>
  <c r="F12"/>
  <c r="H12" s="1"/>
  <c r="D15"/>
  <c r="F15" s="1"/>
  <c r="H15" s="1"/>
  <c r="F14"/>
  <c r="H14" s="1"/>
  <c r="F11"/>
  <c r="H11" s="1"/>
  <c r="F10"/>
  <c r="H10" s="1"/>
  <c r="F9"/>
  <c r="H9" s="1"/>
  <c r="F8"/>
  <c r="H8" s="1"/>
  <c r="F7"/>
  <c r="H7" s="1"/>
  <c r="F6"/>
  <c r="H6" s="1"/>
  <c r="F5"/>
  <c r="H5" s="1"/>
  <c r="F4"/>
  <c r="H4" s="1"/>
  <c r="F2"/>
  <c r="H2" s="1"/>
  <c r="H279" l="1"/>
  <c r="H280" l="1"/>
  <c r="H282" s="1"/>
</calcChain>
</file>

<file path=xl/sharedStrings.xml><?xml version="1.0" encoding="utf-8"?>
<sst xmlns="http://schemas.openxmlformats.org/spreadsheetml/2006/main" count="646" uniqueCount="501">
  <si>
    <t>REF</t>
  </si>
  <si>
    <t>DESIGNATION PDT</t>
  </si>
  <si>
    <t>QTE</t>
  </si>
  <si>
    <t>TOTAL</t>
  </si>
  <si>
    <t>I414</t>
  </si>
  <si>
    <t>I401</t>
  </si>
  <si>
    <t>K404</t>
  </si>
  <si>
    <t>I407</t>
  </si>
  <si>
    <t>d 09/2025</t>
  </si>
  <si>
    <t>Hot dog guimauve xxl x12</t>
  </si>
  <si>
    <t>d 11/2025</t>
  </si>
  <si>
    <t>Hamburger guimauve xxlx12</t>
  </si>
  <si>
    <t>Sachet Halloween 300g</t>
  </si>
  <si>
    <t>d 04/2025</t>
  </si>
  <si>
    <t>Goloza</t>
  </si>
  <si>
    <t>d 02/2025</t>
  </si>
  <si>
    <t>Donut marbré</t>
  </si>
  <si>
    <t>Donut sucre</t>
  </si>
  <si>
    <t>A421</t>
  </si>
  <si>
    <t>d 10/2025</t>
  </si>
  <si>
    <t>Barre nougat 100g</t>
  </si>
  <si>
    <t>A455</t>
  </si>
  <si>
    <t>BBQ Barquette choco</t>
  </si>
  <si>
    <t>A472</t>
  </si>
  <si>
    <t>Bocal bonbons</t>
  </si>
  <si>
    <t>d08/2025</t>
  </si>
  <si>
    <t>Gauffrette choco 110g</t>
  </si>
  <si>
    <t>d 08/2025</t>
  </si>
  <si>
    <t>Meringues</t>
  </si>
  <si>
    <t>PN 125g</t>
  </si>
  <si>
    <t>Moulage 55g Renne</t>
  </si>
  <si>
    <t>Moulage 55g Santa</t>
  </si>
  <si>
    <t>Snowy</t>
  </si>
  <si>
    <t>Boite Nutissimo</t>
  </si>
  <si>
    <t>Boite choco cherries</t>
  </si>
  <si>
    <t>Boite 250g Boulanger</t>
  </si>
  <si>
    <t>Boite Escargot 250g</t>
  </si>
  <si>
    <t>Boite figurines 250g</t>
  </si>
  <si>
    <t>d 07/2025</t>
  </si>
  <si>
    <t>Mini canes 100g</t>
  </si>
  <si>
    <t>d 03/2025</t>
  </si>
  <si>
    <t>Truffes cognac</t>
  </si>
  <si>
    <t>Distributeur chewing gum</t>
  </si>
  <si>
    <t>Tablettes lait 180g</t>
  </si>
  <si>
    <t>Orangettes 200g</t>
  </si>
  <si>
    <t>d 01/2025</t>
  </si>
  <si>
    <t>Boite 175g caramel Pâques</t>
  </si>
  <si>
    <t>d 12/2025</t>
  </si>
  <si>
    <t>Pate nature</t>
  </si>
  <si>
    <t>d 06/2025</t>
  </si>
  <si>
    <t>Pate épicé</t>
  </si>
  <si>
    <t>Pate Mac&amp;cheese</t>
  </si>
  <si>
    <t>Fanta pamplemousse</t>
  </si>
  <si>
    <t>Fanta twist</t>
  </si>
  <si>
    <t>Fanta exotic</t>
  </si>
  <si>
    <t>d 12/2024</t>
  </si>
  <si>
    <t>Chupa myrtille</t>
  </si>
  <si>
    <t>Chupa pomme</t>
  </si>
  <si>
    <t>Ice Talk café noir</t>
  </si>
  <si>
    <t>Ice Talk café noisette</t>
  </si>
  <si>
    <t>E516</t>
  </si>
  <si>
    <t>E510</t>
  </si>
  <si>
    <t>E513</t>
  </si>
  <si>
    <t>E607</t>
  </si>
  <si>
    <t>Mammouth</t>
  </si>
  <si>
    <t>Tropical 90g</t>
  </si>
  <si>
    <t>Cerise fizz 90g</t>
  </si>
  <si>
    <t>Pastèques 90g</t>
  </si>
  <si>
    <t>Bisous 90g</t>
  </si>
  <si>
    <t>Anneaux peche90g</t>
  </si>
  <si>
    <t>Bubble melon 80g</t>
  </si>
  <si>
    <t>Bubble fruits 80g</t>
  </si>
  <si>
    <t>Chamallow 100g</t>
  </si>
  <si>
    <t>d 02/2026</t>
  </si>
  <si>
    <t>d 05/2025</t>
  </si>
  <si>
    <t>Préparation pancake</t>
  </si>
  <si>
    <t>Préparation rocher</t>
  </si>
  <si>
    <t>Préparation madeleine</t>
  </si>
  <si>
    <t>Préparation cookies</t>
  </si>
  <si>
    <t>Sachet 100g Oursons caramel</t>
  </si>
  <si>
    <t>Mannele 80g</t>
  </si>
  <si>
    <t>Pétales coquelicot</t>
  </si>
  <si>
    <t>Pétales Violette</t>
  </si>
  <si>
    <t>Miel Fôret</t>
  </si>
  <si>
    <t>Miel Fleurs</t>
  </si>
  <si>
    <t>d 03/25</t>
  </si>
  <si>
    <t>Pez Asterix</t>
  </si>
  <si>
    <t>d 04 et 07/2025</t>
  </si>
  <si>
    <t>Pez Princesses</t>
  </si>
  <si>
    <t>Sucettes Jelly pop Pâques</t>
  </si>
  <si>
    <t>Sucettes Jelly pop Noel</t>
  </si>
  <si>
    <t xml:space="preserve">Poudre cacao </t>
  </si>
  <si>
    <t>Bandos 3 parfums</t>
  </si>
  <si>
    <t>A413</t>
  </si>
  <si>
    <t>K462</t>
  </si>
  <si>
    <t>K432</t>
  </si>
  <si>
    <t>K430</t>
  </si>
  <si>
    <t>K455</t>
  </si>
  <si>
    <t>K444-1</t>
  </si>
  <si>
    <t>K444-2</t>
  </si>
  <si>
    <t>K454</t>
  </si>
  <si>
    <t>K457</t>
  </si>
  <si>
    <t>k456</t>
  </si>
  <si>
    <t>OPH01</t>
  </si>
  <si>
    <t>K449</t>
  </si>
  <si>
    <t>K448</t>
  </si>
  <si>
    <t>K447-2</t>
  </si>
  <si>
    <t>K447-1</t>
  </si>
  <si>
    <t>K434-2</t>
  </si>
  <si>
    <t>K434-1</t>
  </si>
  <si>
    <t>K434-3</t>
  </si>
  <si>
    <t>K433-5</t>
  </si>
  <si>
    <t>K433-4</t>
  </si>
  <si>
    <t>K433-2</t>
  </si>
  <si>
    <t>K443</t>
  </si>
  <si>
    <t>K451</t>
  </si>
  <si>
    <t>K452</t>
  </si>
  <si>
    <t>K446-1</t>
  </si>
  <si>
    <t>K446-2</t>
  </si>
  <si>
    <t>FRES40</t>
  </si>
  <si>
    <t>K461</t>
  </si>
  <si>
    <t>K423</t>
  </si>
  <si>
    <t>K424</t>
  </si>
  <si>
    <t>K428</t>
  </si>
  <si>
    <t>OP11</t>
  </si>
  <si>
    <t>OP9</t>
  </si>
  <si>
    <t>N414</t>
  </si>
  <si>
    <t>N05</t>
  </si>
  <si>
    <t>A542</t>
  </si>
  <si>
    <t>A470</t>
  </si>
  <si>
    <t>A546</t>
  </si>
  <si>
    <t>I410</t>
  </si>
  <si>
    <t>E484</t>
  </si>
  <si>
    <t>A490-1</t>
  </si>
  <si>
    <t>Bocal Fruits 300g</t>
  </si>
  <si>
    <t>Nougat neutre 500g</t>
  </si>
  <si>
    <t>A441</t>
  </si>
  <si>
    <t>A547</t>
  </si>
  <si>
    <t>A743</t>
  </si>
  <si>
    <t>A752</t>
  </si>
  <si>
    <t>N249</t>
  </si>
  <si>
    <t>DESN249</t>
  </si>
  <si>
    <t>N228</t>
  </si>
  <si>
    <t>N229</t>
  </si>
  <si>
    <t>N382</t>
  </si>
  <si>
    <t>N402</t>
  </si>
  <si>
    <t>N246</t>
  </si>
  <si>
    <t>N359-50</t>
  </si>
  <si>
    <t>N412</t>
  </si>
  <si>
    <t>N60-50</t>
  </si>
  <si>
    <t>N301</t>
  </si>
  <si>
    <t>N399-2</t>
  </si>
  <si>
    <t>N399-1</t>
  </si>
  <si>
    <t>N426</t>
  </si>
  <si>
    <t>N396</t>
  </si>
  <si>
    <t>N60</t>
  </si>
  <si>
    <t>N359</t>
  </si>
  <si>
    <t>N427</t>
  </si>
  <si>
    <t>A544</t>
  </si>
  <si>
    <t>A512</t>
  </si>
  <si>
    <t>N399-3</t>
  </si>
  <si>
    <t>A458</t>
  </si>
  <si>
    <t>A459</t>
  </si>
  <si>
    <t>N411</t>
  </si>
  <si>
    <t>PAG174</t>
  </si>
  <si>
    <t>PAG191</t>
  </si>
  <si>
    <t>PAG207</t>
  </si>
  <si>
    <t>PAG215</t>
  </si>
  <si>
    <t>PAG221</t>
  </si>
  <si>
    <t>AM145</t>
  </si>
  <si>
    <t>AM07</t>
  </si>
  <si>
    <t>AM139</t>
  </si>
  <si>
    <t>AM141</t>
  </si>
  <si>
    <t>AM71-1</t>
  </si>
  <si>
    <t>AM71-2</t>
  </si>
  <si>
    <t>AM71</t>
  </si>
  <si>
    <t>AM134</t>
  </si>
  <si>
    <t>AM135</t>
  </si>
  <si>
    <t>AM142</t>
  </si>
  <si>
    <t>AM132</t>
  </si>
  <si>
    <t>AM133</t>
  </si>
  <si>
    <t>AM147-3</t>
  </si>
  <si>
    <t>AM147-4</t>
  </si>
  <si>
    <t>AM148-1</t>
  </si>
  <si>
    <t>AM148-3</t>
  </si>
  <si>
    <t>AM154</t>
  </si>
  <si>
    <t>AM152</t>
  </si>
  <si>
    <t>AM153</t>
  </si>
  <si>
    <t>AM157</t>
  </si>
  <si>
    <t>AM156</t>
  </si>
  <si>
    <t>AM149</t>
  </si>
  <si>
    <t>AM150</t>
  </si>
  <si>
    <t>I642</t>
  </si>
  <si>
    <t>I434</t>
  </si>
  <si>
    <t>I413</t>
  </si>
  <si>
    <t>I489</t>
  </si>
  <si>
    <t>I425</t>
  </si>
  <si>
    <t>H448</t>
  </si>
  <si>
    <t>I459</t>
  </si>
  <si>
    <t>S405</t>
  </si>
  <si>
    <t>S417</t>
  </si>
  <si>
    <t>I422</t>
  </si>
  <si>
    <t>D504</t>
  </si>
  <si>
    <t>D508</t>
  </si>
  <si>
    <t>D509</t>
  </si>
  <si>
    <t>D537</t>
  </si>
  <si>
    <t>D528</t>
  </si>
  <si>
    <t>I662</t>
  </si>
  <si>
    <t>I640</t>
  </si>
  <si>
    <t>A491</t>
  </si>
  <si>
    <t>A463</t>
  </si>
  <si>
    <t>I518</t>
  </si>
  <si>
    <t>H458-2</t>
  </si>
  <si>
    <t>I633</t>
  </si>
  <si>
    <t>I482</t>
  </si>
  <si>
    <t>I474</t>
  </si>
  <si>
    <t>I672</t>
  </si>
  <si>
    <t>I678</t>
  </si>
  <si>
    <t>Q408</t>
  </si>
  <si>
    <t>I552</t>
  </si>
  <si>
    <t>I670</t>
  </si>
  <si>
    <t>I669</t>
  </si>
  <si>
    <t>OPH06</t>
  </si>
  <si>
    <t>B208</t>
  </si>
  <si>
    <t>B211</t>
  </si>
  <si>
    <t>B210</t>
  </si>
  <si>
    <t>B209</t>
  </si>
  <si>
    <t>T214</t>
  </si>
  <si>
    <t>Riz mangue N°93</t>
  </si>
  <si>
    <t>Crème caramel N°94</t>
  </si>
  <si>
    <t>Paté piment N°26</t>
  </si>
  <si>
    <t>Pâté fleur sel N°27</t>
  </si>
  <si>
    <t>T215</t>
  </si>
  <si>
    <t>T216</t>
  </si>
  <si>
    <t>T210</t>
  </si>
  <si>
    <t>T211</t>
  </si>
  <si>
    <t>T212</t>
  </si>
  <si>
    <t>T213</t>
  </si>
  <si>
    <t>T221</t>
  </si>
  <si>
    <t>T224</t>
  </si>
  <si>
    <t>T223</t>
  </si>
  <si>
    <t>T222</t>
  </si>
  <si>
    <t>T220</t>
  </si>
  <si>
    <t>T218</t>
  </si>
  <si>
    <t>T219</t>
  </si>
  <si>
    <t>T227</t>
  </si>
  <si>
    <t>N403</t>
  </si>
  <si>
    <t>N64</t>
  </si>
  <si>
    <t>PAG208</t>
  </si>
  <si>
    <t>A462</t>
  </si>
  <si>
    <t>I457</t>
  </si>
  <si>
    <t>N365</t>
  </si>
  <si>
    <t>N404</t>
  </si>
  <si>
    <t>N369</t>
  </si>
  <si>
    <t>N417</t>
  </si>
  <si>
    <t>N418</t>
  </si>
  <si>
    <t>N424</t>
  </si>
  <si>
    <t>N423</t>
  </si>
  <si>
    <t>Sachet 100g Oursons fraise</t>
  </si>
  <si>
    <t>PAG220</t>
  </si>
  <si>
    <t>N371</t>
  </si>
  <si>
    <t>Q906-1</t>
  </si>
  <si>
    <t>Q906-2</t>
  </si>
  <si>
    <t>Q906-3</t>
  </si>
  <si>
    <t>Q903-1</t>
  </si>
  <si>
    <t>Q903-2</t>
  </si>
  <si>
    <t>I592-1</t>
  </si>
  <si>
    <t>I592-3</t>
  </si>
  <si>
    <t>PAG132</t>
  </si>
  <si>
    <t>N335</t>
  </si>
  <si>
    <t>N256</t>
  </si>
  <si>
    <t>I663</t>
  </si>
  <si>
    <t>Lolly 10 unités</t>
  </si>
  <si>
    <t>TARIF TTC</t>
  </si>
  <si>
    <t>REMISE</t>
  </si>
  <si>
    <t>TARIF REMISE</t>
  </si>
  <si>
    <t>Colliers Sac 100 unités</t>
  </si>
  <si>
    <t>Graines tournesol 10 unités</t>
  </si>
  <si>
    <t>Boules coco 25 unités</t>
  </si>
  <si>
    <t>Boules coco 10 unités</t>
  </si>
  <si>
    <t>Sucettes rock 10 unités</t>
  </si>
  <si>
    <t>Sucettes rock 25 unités</t>
  </si>
  <si>
    <t>Sucettes jumelle 10 unités</t>
  </si>
  <si>
    <t>Sucettes jumelle 25 unités</t>
  </si>
  <si>
    <t>Funny mix x5 unités</t>
  </si>
  <si>
    <t>Confiseries à partager x5 unités</t>
  </si>
  <si>
    <t>Sucette Kojak Beurre cacahuètes 10 unités</t>
  </si>
  <si>
    <t>Sucette Kojak Beurre cacahuètes Boite 100 unités</t>
  </si>
  <si>
    <t>Candy crackles fraise 5 unités</t>
  </si>
  <si>
    <t>Candy crackles fraise Boite 50 unités</t>
  </si>
  <si>
    <t>Candy crackles cola 5 unités</t>
  </si>
  <si>
    <t>Candy crackles cola Boite 50 unités</t>
  </si>
  <si>
    <t>Crayon chewing gum 5 unités</t>
  </si>
  <si>
    <t>Crayon chewing gum Boite 12 unités</t>
  </si>
  <si>
    <t>Lolly Carton 1000 unités</t>
  </si>
  <si>
    <t>Sachet Halloween 300g x 5 unités</t>
  </si>
  <si>
    <t>Crunchiez Pat Patrouille Unité</t>
  </si>
  <si>
    <t>Crunchiez Pat Patrouille Boite de 12 unités</t>
  </si>
  <si>
    <t>Funny mix Unité</t>
  </si>
  <si>
    <t>Confiseries à partager Unité</t>
  </si>
  <si>
    <t>Phone pat Pat patrouille Unité</t>
  </si>
  <si>
    <t>Phone pat Pat patrouille x 5 Unités</t>
  </si>
  <si>
    <t>Ventilateur pony Unité</t>
  </si>
  <si>
    <t>Ventilateur pony x 5 Unités</t>
  </si>
  <si>
    <t>Ventilateur pat patrouille Unité</t>
  </si>
  <si>
    <t>Ventilateur pat patrouille x 5 Unités</t>
  </si>
  <si>
    <t>Party wafer Noisette Unité</t>
  </si>
  <si>
    <t>Party wafer chocolat Unité</t>
  </si>
  <si>
    <t>Party wafer Vanille Unité</t>
  </si>
  <si>
    <t>Pocker pocket 40g choco Unité</t>
  </si>
  <si>
    <t>Roll break choco Unité</t>
  </si>
  <si>
    <t>Roll break lait Unité</t>
  </si>
  <si>
    <t>Roll break fraise Unité</t>
  </si>
  <si>
    <t>K434</t>
  </si>
  <si>
    <t>K433</t>
  </si>
  <si>
    <t>Party wafer x 5 unités</t>
  </si>
  <si>
    <t>Roll break x 5 boites</t>
  </si>
  <si>
    <t>Pocker pocket 40g vanille Unité</t>
  </si>
  <si>
    <t>K446</t>
  </si>
  <si>
    <t>Pocker pocket 40g x 10 unités</t>
  </si>
  <si>
    <t>Ice Miraculous Unité</t>
  </si>
  <si>
    <t>Ice Miraculous x 5 unités</t>
  </si>
  <si>
    <t>Bocal dextrose Unité</t>
  </si>
  <si>
    <t>Bocal soucoupe Unités</t>
  </si>
  <si>
    <t>Bocal soucoupe Carton 6 unités</t>
  </si>
  <si>
    <t>Bocal dextrose Carton 6 unités</t>
  </si>
  <si>
    <t>Bocal chouchou Unité</t>
  </si>
  <si>
    <t>Choco Angel Hair Unité</t>
  </si>
  <si>
    <t>Choco Angel Hair Boite de 6 unités</t>
  </si>
  <si>
    <t>Dubai 35g Unité</t>
  </si>
  <si>
    <t>Dubai 35g Boite 24 uités</t>
  </si>
  <si>
    <t>Sucette marshmallow noel Unité</t>
  </si>
  <si>
    <t>Sucette marshmallow noel x 5 Unités</t>
  </si>
  <si>
    <t>Canes Noel bte 12 x Unité</t>
  </si>
  <si>
    <t>Canes Noel bte 12 x 5 Unités</t>
  </si>
  <si>
    <t>N01</t>
  </si>
  <si>
    <t>Mini canes 5g Sachet 250g</t>
  </si>
  <si>
    <t>Cœurs fruits 200g</t>
  </si>
  <si>
    <t>Cœurs fruits 1Kg</t>
  </si>
  <si>
    <t>A442</t>
  </si>
  <si>
    <t>Nougat neutre 5 x 500g</t>
  </si>
  <si>
    <t>Bte fer bonbons cuits citron Unité</t>
  </si>
  <si>
    <t>Bte fer bonbons cuits citron Carton 10 unités</t>
  </si>
  <si>
    <t>Biberons Unités</t>
  </si>
  <si>
    <t>Biberons x 10 Unités</t>
  </si>
  <si>
    <t>Sucettes foraine Unité</t>
  </si>
  <si>
    <t>Sucettes foraine Boite de 12 unités</t>
  </si>
  <si>
    <t>Twist rolls 25 unités</t>
  </si>
  <si>
    <t>Twist rolls Sachet 1,5kg (environ 350 unités)</t>
  </si>
  <si>
    <t>Loucoum 200g</t>
  </si>
  <si>
    <t>Loucoum 1Kg</t>
  </si>
  <si>
    <t>Père Noel moulage 125g unité</t>
  </si>
  <si>
    <t>Œufs surprise pat patrouille Unité</t>
  </si>
  <si>
    <t>Œufs surprise pat patrouille Boite 24 unités</t>
  </si>
  <si>
    <t>Truffes noisette Unité</t>
  </si>
  <si>
    <t>Truffes choco Unité</t>
  </si>
  <si>
    <t>N399</t>
  </si>
  <si>
    <t>Truffes x 10 Unités</t>
  </si>
  <si>
    <t>Boite Ballo cado 125g Unité</t>
  </si>
  <si>
    <t>Boite Ballo cado 125g x 5 Unités</t>
  </si>
  <si>
    <t>Boite Sapin 195g Unité</t>
  </si>
  <si>
    <t>Boite Sapin 195g x 5 Unités</t>
  </si>
  <si>
    <t>Boite Escargots 195g Unité</t>
  </si>
  <si>
    <t>Boite Escargots 195g x 5 Unités</t>
  </si>
  <si>
    <t>Choco cherries Unité</t>
  </si>
  <si>
    <t>Choco cherries x 5 Unités</t>
  </si>
  <si>
    <t>Sucette choco lolly Unité</t>
  </si>
  <si>
    <t>Sucette choco lolly x 10 Unités</t>
  </si>
  <si>
    <t>Réglette chewing gum Unité</t>
  </si>
  <si>
    <t>Réglette chewing gum x 5 Unités</t>
  </si>
  <si>
    <t>Filet et pièces choco 75g Unité</t>
  </si>
  <si>
    <t>Filet et pièces choco 75g x 10 Unités</t>
  </si>
  <si>
    <t>Choco bunnies 100g x 10 Unités</t>
  </si>
  <si>
    <t>Choco bunnies 100g Unité</t>
  </si>
  <si>
    <t>Sucette choco Unité</t>
  </si>
  <si>
    <t>Sucette choco x Boite 28 Unités</t>
  </si>
  <si>
    <t>Œuf surprise 60g Pâques Unité</t>
  </si>
  <si>
    <t>Œuf surprise 60g Pâques Boite 24 Unités</t>
  </si>
  <si>
    <t>Pot beurre de cacahuète Unité</t>
  </si>
  <si>
    <t>Pot beurre de cacahuète x Carton de 6 unités</t>
  </si>
  <si>
    <t>Barre hershey Unité</t>
  </si>
  <si>
    <t>Barre hershey x 5 Unités</t>
  </si>
  <si>
    <t>Choco poudre Bounty Unité</t>
  </si>
  <si>
    <t>Choco poudre Milky way Unité</t>
  </si>
  <si>
    <t>Monster Boisson Tropical Unité</t>
  </si>
  <si>
    <t>Am148</t>
  </si>
  <si>
    <t>Monster Boisson Pacific Unité</t>
  </si>
  <si>
    <t>Monster Boisson x 10 unités</t>
  </si>
  <si>
    <t>AM153-10</t>
  </si>
  <si>
    <t>Assortiment 10 Cookies</t>
  </si>
  <si>
    <t>Cookies mix Unité</t>
  </si>
  <si>
    <t>Cookies reese's Unité</t>
  </si>
  <si>
    <t>Cookies hershey Unité</t>
  </si>
  <si>
    <t>Ramen original Unité</t>
  </si>
  <si>
    <t>Am157</t>
  </si>
  <si>
    <t>Ramen Original x carton de 6</t>
  </si>
  <si>
    <t>Ramen carbonara Unité</t>
  </si>
  <si>
    <t>Peeling cola fruits Unité</t>
  </si>
  <si>
    <t>Peeling raisin Unité</t>
  </si>
  <si>
    <t>AM151</t>
  </si>
  <si>
    <t>Lot 10 Peeling</t>
  </si>
  <si>
    <t>Sujets réglisse 200g</t>
  </si>
  <si>
    <t>Sujets réglisse 2Kg</t>
  </si>
  <si>
    <t>Sujets réglisse 1Kg</t>
  </si>
  <si>
    <t>Bateaux calabrais 200g</t>
  </si>
  <si>
    <t>Bateaux calabrais 1Kg</t>
  </si>
  <si>
    <t>Bateaux calabrais 2Kg</t>
  </si>
  <si>
    <t>Triangles eucalyptus 200g</t>
  </si>
  <si>
    <t>Triangles eucalyptus 1Kg</t>
  </si>
  <si>
    <t>Triangles eucalyptus 2Kg</t>
  </si>
  <si>
    <t>Pralines 200g</t>
  </si>
  <si>
    <t>Pralines 1Kg</t>
  </si>
  <si>
    <t>Pralines 2Kg</t>
  </si>
  <si>
    <t>Burger xxl Unité</t>
  </si>
  <si>
    <t>Burger xxl x 5 Unités</t>
  </si>
  <si>
    <t>Maxi Bananes guimauve 10 unités</t>
  </si>
  <si>
    <t>Maxi Bananes guimauve 50 unités</t>
  </si>
  <si>
    <t>Champignons guimauve 10 unités</t>
  </si>
  <si>
    <t>Champignons guimauve 50 unités</t>
  </si>
  <si>
    <t>Petits pois 200g</t>
  </si>
  <si>
    <t>Petits pois 500g</t>
  </si>
  <si>
    <t>Coquelicot 200g</t>
  </si>
  <si>
    <t>Coquelicot 500g</t>
  </si>
  <si>
    <t>Pain zan Haribo 8 unités</t>
  </si>
  <si>
    <t>Sucettes 0% 10 unités</t>
  </si>
  <si>
    <t>Réglisse 0% 500g</t>
  </si>
  <si>
    <t>Fudge réglisse 200g</t>
  </si>
  <si>
    <t>Fudge réglisse Tubo 2kg</t>
  </si>
  <si>
    <t>Fudge vanille 200g</t>
  </si>
  <si>
    <t>Fudge vanille Tubo 2kg</t>
  </si>
  <si>
    <t>Olympic tresse 2 unités</t>
  </si>
  <si>
    <t>Olympic tresse 2x 5 unités</t>
  </si>
  <si>
    <t>H478</t>
  </si>
  <si>
    <t>Cables fraise lisse 5 unités</t>
  </si>
  <si>
    <t>Cables tornado 5 unités</t>
  </si>
  <si>
    <t>Cables cola acide 5 unités</t>
  </si>
  <si>
    <t>Pied poudre 9 unités</t>
  </si>
  <si>
    <t>I679</t>
  </si>
  <si>
    <t>Fruittiz fizz Boite 18 unités</t>
  </si>
  <si>
    <t>Fruittiz fizz Unité</t>
  </si>
  <si>
    <t>Mix malabars Sachet 30 unités</t>
  </si>
  <si>
    <t>Mix malabars Sachet 200 unités</t>
  </si>
  <si>
    <t>Brain licker lot de 2</t>
  </si>
  <si>
    <t>Sucette B Pop Halloween Unité</t>
  </si>
  <si>
    <t>Sucette B Pop Halloween x 10 Unités</t>
  </si>
  <si>
    <t>Riz caramel N°91 90g Unité</t>
  </si>
  <si>
    <t>T216-12</t>
  </si>
  <si>
    <t>Lot 12 desserts</t>
  </si>
  <si>
    <t>Rillettes N°1 Unité</t>
  </si>
  <si>
    <t>Rillettes N°2 Unité</t>
  </si>
  <si>
    <t>Rillettes N°4 Unité</t>
  </si>
  <si>
    <t>Rillettes N°8 Unité</t>
  </si>
  <si>
    <t>T213-10</t>
  </si>
  <si>
    <t>Lot 12 rillettes</t>
  </si>
  <si>
    <t>Pâté artichaud N°12 Unité</t>
  </si>
  <si>
    <t>Pâté artichaud N°12 x 12 Unités</t>
  </si>
  <si>
    <t>Paté thon tomate N°13 Unité</t>
  </si>
  <si>
    <t>Paté thon tomate N°13 x 12 Unités</t>
  </si>
  <si>
    <t>Poivrons mascarpone N°16 Unité</t>
  </si>
  <si>
    <t>Poivrons mascarpone N°16 x 12 Unités</t>
  </si>
  <si>
    <t>Tapenade N°18 Unité</t>
  </si>
  <si>
    <t>Tapenade N°18 x 12 Unités</t>
  </si>
  <si>
    <t xml:space="preserve">Lot 12 Pâtés </t>
  </si>
  <si>
    <t>Pâté cochonne Ail Unité</t>
  </si>
  <si>
    <t>Pâté cochonne Ail x10 unités</t>
  </si>
  <si>
    <t>Calendriers Unité</t>
  </si>
  <si>
    <t>Calendriers x 5 Unités</t>
  </si>
  <si>
    <t>PN 40g Unités</t>
  </si>
  <si>
    <t>PN 40g  x boite de 32 unités</t>
  </si>
  <si>
    <t>Lapin 150g Unité</t>
  </si>
  <si>
    <t>Lapin 150g x 6 Unités</t>
  </si>
  <si>
    <t>Mini lentilles 200g</t>
  </si>
  <si>
    <t>Mini lentilles 500g</t>
  </si>
  <si>
    <t>Barres Têtes Brulées 25 unités</t>
  </si>
  <si>
    <t>Pain épices 20g x 5 unités</t>
  </si>
  <si>
    <t>N366</t>
  </si>
  <si>
    <t>Pain épices 20g x 12 unités</t>
  </si>
  <si>
    <t>langues glacées Pain épices 175g Unité</t>
  </si>
  <si>
    <t>langues glacées Pain épices 175g x 15 Unités</t>
  </si>
  <si>
    <t>Pain épices miel  Unité</t>
  </si>
  <si>
    <t>Sachet 100g Pn pétillant Unité</t>
  </si>
  <si>
    <t>Sachet 100g Pn crispy Unité</t>
  </si>
  <si>
    <t>Lot 6 sachets 100g PN</t>
  </si>
  <si>
    <t>Sachet 100g Oursons caramel x carton 14 unités</t>
  </si>
  <si>
    <t>Sachet 100g Oursons fraise x carton 14 unités</t>
  </si>
  <si>
    <t>Pétales rose unité</t>
  </si>
  <si>
    <t>Q906</t>
  </si>
  <si>
    <t>Lot 12 pétales</t>
  </si>
  <si>
    <t xml:space="preserve">DATE </t>
  </si>
  <si>
    <t>Noel</t>
  </si>
  <si>
    <t xml:space="preserve">Pâques </t>
  </si>
  <si>
    <t>ARTICLES EN DATE DEPASSEE</t>
  </si>
  <si>
    <t>Boite boule pâte amande 150g</t>
  </si>
  <si>
    <t>Roulettes cola 15 unités</t>
  </si>
  <si>
    <t>Tubble gum lutti framboise x10</t>
  </si>
  <si>
    <t>Spray xxl x 5 unités</t>
  </si>
  <si>
    <t xml:space="preserve">Œufs P. Epices 140g Pâques </t>
  </si>
  <si>
    <t>Têtes brulées Jungle 25 unités</t>
  </si>
  <si>
    <t>Fresquito mures 40 unités</t>
  </si>
  <si>
    <t>Frais de port</t>
  </si>
  <si>
    <t>NET A PAYER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</si>
</sst>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2" fontId="0" fillId="0" borderId="0" xfId="0" applyNumberFormat="1" applyFill="1"/>
    <xf numFmtId="0" fontId="0" fillId="0" borderId="0" xfId="0" applyFont="1" applyFill="1"/>
    <xf numFmtId="0" fontId="1" fillId="2" borderId="0" xfId="0" applyFont="1" applyFill="1"/>
    <xf numFmtId="0" fontId="0" fillId="2" borderId="0" xfId="0" applyFill="1"/>
    <xf numFmtId="2" fontId="0" fillId="2" borderId="0" xfId="0" applyNumberFormat="1" applyFill="1"/>
    <xf numFmtId="2" fontId="1" fillId="2" borderId="0" xfId="0" applyNumberFormat="1" applyFont="1" applyFill="1"/>
    <xf numFmtId="0" fontId="1" fillId="0" borderId="0" xfId="0" applyFont="1" applyFill="1"/>
    <xf numFmtId="0" fontId="0" fillId="2" borderId="0" xfId="0" applyFont="1" applyFill="1"/>
    <xf numFmtId="17" fontId="1" fillId="2" borderId="0" xfId="0" applyNumberFormat="1" applyFont="1" applyFill="1"/>
    <xf numFmtId="2" fontId="0" fillId="0" borderId="0" xfId="0" applyNumberFormat="1"/>
    <xf numFmtId="17" fontId="0" fillId="2" borderId="0" xfId="0" applyNumberFormat="1" applyFill="1"/>
    <xf numFmtId="9" fontId="0" fillId="0" borderId="0" xfId="0" applyNumberFormat="1" applyFill="1"/>
    <xf numFmtId="9" fontId="0" fillId="0" borderId="0" xfId="0" applyNumberFormat="1"/>
    <xf numFmtId="9" fontId="0" fillId="2" borderId="0" xfId="0" applyNumberFormat="1" applyFill="1"/>
    <xf numFmtId="2" fontId="1" fillId="0" borderId="0" xfId="0" applyNumberFormat="1" applyFont="1" applyFill="1"/>
    <xf numFmtId="0" fontId="2" fillId="0" borderId="0" xfId="0" applyFont="1" applyFill="1"/>
    <xf numFmtId="2" fontId="2" fillId="0" borderId="0" xfId="0" applyNumberFormat="1" applyFont="1" applyFill="1"/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9" fontId="2" fillId="0" borderId="0" xfId="0" applyNumberFormat="1" applyFont="1" applyFill="1" applyAlignment="1">
      <alignment horizontal="center"/>
    </xf>
    <xf numFmtId="9" fontId="2" fillId="0" borderId="1" xfId="0" applyNumberFormat="1" applyFont="1" applyFill="1" applyBorder="1"/>
    <xf numFmtId="2" fontId="2" fillId="0" borderId="2" xfId="0" applyNumberFormat="1" applyFont="1" applyFill="1" applyBorder="1"/>
    <xf numFmtId="0" fontId="2" fillId="0" borderId="2" xfId="0" applyFont="1" applyFill="1" applyBorder="1"/>
    <xf numFmtId="2" fontId="2" fillId="0" borderId="3" xfId="0" applyNumberFormat="1" applyFont="1" applyFill="1" applyBorder="1"/>
    <xf numFmtId="0" fontId="0" fillId="0" borderId="0" xfId="0" applyFill="1" applyProtection="1">
      <protection locked="0"/>
    </xf>
    <xf numFmtId="0" fontId="2" fillId="0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487680</xdr:colOff>
      <xdr:row>276</xdr:row>
      <xdr:rowOff>152400</xdr:rowOff>
    </xdr:from>
    <xdr:to>
      <xdr:col>2</xdr:col>
      <xdr:colOff>2857500</xdr:colOff>
      <xdr:row>282</xdr:row>
      <xdr:rowOff>114300</xdr:rowOff>
    </xdr:to>
    <xdr:sp macro="" textlink="">
      <xdr:nvSpPr>
        <xdr:cNvPr id="2" name="ZoneTexte 1"/>
        <xdr:cNvSpPr txBox="1"/>
      </xdr:nvSpPr>
      <xdr:spPr>
        <a:xfrm>
          <a:off x="487680" y="51358800"/>
          <a:ext cx="3939540" cy="107442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1600" b="1"/>
            <a:t>REMISES SUPPLEMENTAIRES</a:t>
          </a:r>
        </a:p>
        <a:p>
          <a:r>
            <a:rPr lang="fr-FR" sz="1100"/>
            <a:t>Pour</a:t>
          </a:r>
          <a:r>
            <a:rPr lang="fr-FR" sz="1100" baseline="0"/>
            <a:t> toutes les commandes : </a:t>
          </a:r>
        </a:p>
        <a:p>
          <a:r>
            <a:rPr lang="fr-FR" sz="1100" baseline="0"/>
            <a:t>	Total &gt; 250€ = 5% supplémentaire</a:t>
          </a:r>
        </a:p>
        <a:p>
          <a:pPr algn="l"/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	Total &gt; 500€ = 10% supplémentaire</a:t>
          </a:r>
        </a:p>
        <a:p>
          <a:pPr algn="l"/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	Total &gt; 1000€ = 15% supplémentaire</a:t>
          </a:r>
          <a:endParaRPr lang="fr-FR" sz="1100"/>
        </a:p>
      </xdr:txBody>
    </xdr:sp>
    <xdr:clientData/>
  </xdr:twoCellAnchor>
  <xdr:twoCellAnchor>
    <xdr:from>
      <xdr:col>0</xdr:col>
      <xdr:colOff>137160</xdr:colOff>
      <xdr:row>283</xdr:row>
      <xdr:rowOff>76200</xdr:rowOff>
    </xdr:from>
    <xdr:to>
      <xdr:col>8</xdr:col>
      <xdr:colOff>99060</xdr:colOff>
      <xdr:row>287</xdr:row>
      <xdr:rowOff>0</xdr:rowOff>
    </xdr:to>
    <xdr:sp macro="" textlink="">
      <xdr:nvSpPr>
        <xdr:cNvPr id="3" name="ZoneTexte 2"/>
        <xdr:cNvSpPr txBox="1"/>
      </xdr:nvSpPr>
      <xdr:spPr>
        <a:xfrm>
          <a:off x="137160" y="52578000"/>
          <a:ext cx="8321040" cy="65532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fr-FR" sz="1000" b="1">
            <a:solidFill>
              <a:srgbClr val="FF0000"/>
            </a:solidFill>
          </a:endParaRPr>
        </a:p>
        <a:p>
          <a:pPr algn="ctr"/>
          <a:r>
            <a:rPr lang="fr-FR" sz="1600" b="1">
              <a:solidFill>
                <a:srgbClr val="FF0000"/>
              </a:solidFill>
            </a:rPr>
            <a:t>ATTENTION,</a:t>
          </a:r>
          <a:r>
            <a:rPr lang="fr-FR" sz="1600" b="1" baseline="0">
              <a:solidFill>
                <a:srgbClr val="FF0000"/>
              </a:solidFill>
            </a:rPr>
            <a:t> LA REMISE VDI EST INTEGREE DANS LES REMISES AFFICHEES SUR CE TABLEAU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2"/>
  <sheetViews>
    <sheetView tabSelected="1" topLeftCell="A125" workbookViewId="0">
      <selection activeCell="C140" sqref="C140"/>
    </sheetView>
  </sheetViews>
  <sheetFormatPr baseColWidth="10" defaultColWidth="11.44140625" defaultRowHeight="14.4"/>
  <cols>
    <col min="1" max="2" width="11.44140625" style="1"/>
    <col min="3" max="3" width="41.77734375" style="1" bestFit="1" customWidth="1"/>
    <col min="4" max="4" width="11.44140625" style="2"/>
    <col min="5" max="5" width="11.44140625" style="13"/>
    <col min="6" max="6" width="11.44140625" style="2"/>
    <col min="7" max="257" width="11.44140625" style="1"/>
    <col min="258" max="258" width="23.5546875" style="1" customWidth="1"/>
    <col min="259" max="259" width="15.44140625" style="1" customWidth="1"/>
    <col min="260" max="513" width="11.44140625" style="1"/>
    <col min="514" max="514" width="23.5546875" style="1" customWidth="1"/>
    <col min="515" max="515" width="15.44140625" style="1" customWidth="1"/>
    <col min="516" max="769" width="11.44140625" style="1"/>
    <col min="770" max="770" width="23.5546875" style="1" customWidth="1"/>
    <col min="771" max="771" width="15.44140625" style="1" customWidth="1"/>
    <col min="772" max="1025" width="11.44140625" style="1"/>
    <col min="1026" max="1026" width="23.5546875" style="1" customWidth="1"/>
    <col min="1027" max="1027" width="15.44140625" style="1" customWidth="1"/>
    <col min="1028" max="1281" width="11.44140625" style="1"/>
    <col min="1282" max="1282" width="23.5546875" style="1" customWidth="1"/>
    <col min="1283" max="1283" width="15.44140625" style="1" customWidth="1"/>
    <col min="1284" max="1537" width="11.44140625" style="1"/>
    <col min="1538" max="1538" width="23.5546875" style="1" customWidth="1"/>
    <col min="1539" max="1539" width="15.44140625" style="1" customWidth="1"/>
    <col min="1540" max="1793" width="11.44140625" style="1"/>
    <col min="1794" max="1794" width="23.5546875" style="1" customWidth="1"/>
    <col min="1795" max="1795" width="15.44140625" style="1" customWidth="1"/>
    <col min="1796" max="2049" width="11.44140625" style="1"/>
    <col min="2050" max="2050" width="23.5546875" style="1" customWidth="1"/>
    <col min="2051" max="2051" width="15.44140625" style="1" customWidth="1"/>
    <col min="2052" max="2305" width="11.44140625" style="1"/>
    <col min="2306" max="2306" width="23.5546875" style="1" customWidth="1"/>
    <col min="2307" max="2307" width="15.44140625" style="1" customWidth="1"/>
    <col min="2308" max="2561" width="11.44140625" style="1"/>
    <col min="2562" max="2562" width="23.5546875" style="1" customWidth="1"/>
    <col min="2563" max="2563" width="15.44140625" style="1" customWidth="1"/>
    <col min="2564" max="2817" width="11.44140625" style="1"/>
    <col min="2818" max="2818" width="23.5546875" style="1" customWidth="1"/>
    <col min="2819" max="2819" width="15.44140625" style="1" customWidth="1"/>
    <col min="2820" max="3073" width="11.44140625" style="1"/>
    <col min="3074" max="3074" width="23.5546875" style="1" customWidth="1"/>
    <col min="3075" max="3075" width="15.44140625" style="1" customWidth="1"/>
    <col min="3076" max="3329" width="11.44140625" style="1"/>
    <col min="3330" max="3330" width="23.5546875" style="1" customWidth="1"/>
    <col min="3331" max="3331" width="15.44140625" style="1" customWidth="1"/>
    <col min="3332" max="3585" width="11.44140625" style="1"/>
    <col min="3586" max="3586" width="23.5546875" style="1" customWidth="1"/>
    <col min="3587" max="3587" width="15.44140625" style="1" customWidth="1"/>
    <col min="3588" max="3841" width="11.44140625" style="1"/>
    <col min="3842" max="3842" width="23.5546875" style="1" customWidth="1"/>
    <col min="3843" max="3843" width="15.44140625" style="1" customWidth="1"/>
    <col min="3844" max="4097" width="11.44140625" style="1"/>
    <col min="4098" max="4098" width="23.5546875" style="1" customWidth="1"/>
    <col min="4099" max="4099" width="15.44140625" style="1" customWidth="1"/>
    <col min="4100" max="4353" width="11.44140625" style="1"/>
    <col min="4354" max="4354" width="23.5546875" style="1" customWidth="1"/>
    <col min="4355" max="4355" width="15.44140625" style="1" customWidth="1"/>
    <col min="4356" max="4609" width="11.44140625" style="1"/>
    <col min="4610" max="4610" width="23.5546875" style="1" customWidth="1"/>
    <col min="4611" max="4611" width="15.44140625" style="1" customWidth="1"/>
    <col min="4612" max="4865" width="11.44140625" style="1"/>
    <col min="4866" max="4866" width="23.5546875" style="1" customWidth="1"/>
    <col min="4867" max="4867" width="15.44140625" style="1" customWidth="1"/>
    <col min="4868" max="5121" width="11.44140625" style="1"/>
    <col min="5122" max="5122" width="23.5546875" style="1" customWidth="1"/>
    <col min="5123" max="5123" width="15.44140625" style="1" customWidth="1"/>
    <col min="5124" max="5377" width="11.44140625" style="1"/>
    <col min="5378" max="5378" width="23.5546875" style="1" customWidth="1"/>
    <col min="5379" max="5379" width="15.44140625" style="1" customWidth="1"/>
    <col min="5380" max="5633" width="11.44140625" style="1"/>
    <col min="5634" max="5634" width="23.5546875" style="1" customWidth="1"/>
    <col min="5635" max="5635" width="15.44140625" style="1" customWidth="1"/>
    <col min="5636" max="5889" width="11.44140625" style="1"/>
    <col min="5890" max="5890" width="23.5546875" style="1" customWidth="1"/>
    <col min="5891" max="5891" width="15.44140625" style="1" customWidth="1"/>
    <col min="5892" max="6145" width="11.44140625" style="1"/>
    <col min="6146" max="6146" width="23.5546875" style="1" customWidth="1"/>
    <col min="6147" max="6147" width="15.44140625" style="1" customWidth="1"/>
    <col min="6148" max="6401" width="11.44140625" style="1"/>
    <col min="6402" max="6402" width="23.5546875" style="1" customWidth="1"/>
    <col min="6403" max="6403" width="15.44140625" style="1" customWidth="1"/>
    <col min="6404" max="6657" width="11.44140625" style="1"/>
    <col min="6658" max="6658" width="23.5546875" style="1" customWidth="1"/>
    <col min="6659" max="6659" width="15.44140625" style="1" customWidth="1"/>
    <col min="6660" max="6913" width="11.44140625" style="1"/>
    <col min="6914" max="6914" width="23.5546875" style="1" customWidth="1"/>
    <col min="6915" max="6915" width="15.44140625" style="1" customWidth="1"/>
    <col min="6916" max="7169" width="11.44140625" style="1"/>
    <col min="7170" max="7170" width="23.5546875" style="1" customWidth="1"/>
    <col min="7171" max="7171" width="15.44140625" style="1" customWidth="1"/>
    <col min="7172" max="7425" width="11.44140625" style="1"/>
    <col min="7426" max="7426" width="23.5546875" style="1" customWidth="1"/>
    <col min="7427" max="7427" width="15.44140625" style="1" customWidth="1"/>
    <col min="7428" max="7681" width="11.44140625" style="1"/>
    <col min="7682" max="7682" width="23.5546875" style="1" customWidth="1"/>
    <col min="7683" max="7683" width="15.44140625" style="1" customWidth="1"/>
    <col min="7684" max="7937" width="11.44140625" style="1"/>
    <col min="7938" max="7938" width="23.5546875" style="1" customWidth="1"/>
    <col min="7939" max="7939" width="15.44140625" style="1" customWidth="1"/>
    <col min="7940" max="8193" width="11.44140625" style="1"/>
    <col min="8194" max="8194" width="23.5546875" style="1" customWidth="1"/>
    <col min="8195" max="8195" width="15.44140625" style="1" customWidth="1"/>
    <col min="8196" max="8449" width="11.44140625" style="1"/>
    <col min="8450" max="8450" width="23.5546875" style="1" customWidth="1"/>
    <col min="8451" max="8451" width="15.44140625" style="1" customWidth="1"/>
    <col min="8452" max="8705" width="11.44140625" style="1"/>
    <col min="8706" max="8706" width="23.5546875" style="1" customWidth="1"/>
    <col min="8707" max="8707" width="15.44140625" style="1" customWidth="1"/>
    <col min="8708" max="8961" width="11.44140625" style="1"/>
    <col min="8962" max="8962" width="23.5546875" style="1" customWidth="1"/>
    <col min="8963" max="8963" width="15.44140625" style="1" customWidth="1"/>
    <col min="8964" max="9217" width="11.44140625" style="1"/>
    <col min="9218" max="9218" width="23.5546875" style="1" customWidth="1"/>
    <col min="9219" max="9219" width="15.44140625" style="1" customWidth="1"/>
    <col min="9220" max="9473" width="11.44140625" style="1"/>
    <col min="9474" max="9474" width="23.5546875" style="1" customWidth="1"/>
    <col min="9475" max="9475" width="15.44140625" style="1" customWidth="1"/>
    <col min="9476" max="9729" width="11.44140625" style="1"/>
    <col min="9730" max="9730" width="23.5546875" style="1" customWidth="1"/>
    <col min="9731" max="9731" width="15.44140625" style="1" customWidth="1"/>
    <col min="9732" max="9985" width="11.44140625" style="1"/>
    <col min="9986" max="9986" width="23.5546875" style="1" customWidth="1"/>
    <col min="9987" max="9987" width="15.44140625" style="1" customWidth="1"/>
    <col min="9988" max="10241" width="11.44140625" style="1"/>
    <col min="10242" max="10242" width="23.5546875" style="1" customWidth="1"/>
    <col min="10243" max="10243" width="15.44140625" style="1" customWidth="1"/>
    <col min="10244" max="10497" width="11.44140625" style="1"/>
    <col min="10498" max="10498" width="23.5546875" style="1" customWidth="1"/>
    <col min="10499" max="10499" width="15.44140625" style="1" customWidth="1"/>
    <col min="10500" max="10753" width="11.44140625" style="1"/>
    <col min="10754" max="10754" width="23.5546875" style="1" customWidth="1"/>
    <col min="10755" max="10755" width="15.44140625" style="1" customWidth="1"/>
    <col min="10756" max="11009" width="11.44140625" style="1"/>
    <col min="11010" max="11010" width="23.5546875" style="1" customWidth="1"/>
    <col min="11011" max="11011" width="15.44140625" style="1" customWidth="1"/>
    <col min="11012" max="11265" width="11.44140625" style="1"/>
    <col min="11266" max="11266" width="23.5546875" style="1" customWidth="1"/>
    <col min="11267" max="11267" width="15.44140625" style="1" customWidth="1"/>
    <col min="11268" max="11521" width="11.44140625" style="1"/>
    <col min="11522" max="11522" width="23.5546875" style="1" customWidth="1"/>
    <col min="11523" max="11523" width="15.44140625" style="1" customWidth="1"/>
    <col min="11524" max="11777" width="11.44140625" style="1"/>
    <col min="11778" max="11778" width="23.5546875" style="1" customWidth="1"/>
    <col min="11779" max="11779" width="15.44140625" style="1" customWidth="1"/>
    <col min="11780" max="12033" width="11.44140625" style="1"/>
    <col min="12034" max="12034" width="23.5546875" style="1" customWidth="1"/>
    <col min="12035" max="12035" width="15.44140625" style="1" customWidth="1"/>
    <col min="12036" max="12289" width="11.44140625" style="1"/>
    <col min="12290" max="12290" width="23.5546875" style="1" customWidth="1"/>
    <col min="12291" max="12291" width="15.44140625" style="1" customWidth="1"/>
    <col min="12292" max="12545" width="11.44140625" style="1"/>
    <col min="12546" max="12546" width="23.5546875" style="1" customWidth="1"/>
    <col min="12547" max="12547" width="15.44140625" style="1" customWidth="1"/>
    <col min="12548" max="12801" width="11.44140625" style="1"/>
    <col min="12802" max="12802" width="23.5546875" style="1" customWidth="1"/>
    <col min="12803" max="12803" width="15.44140625" style="1" customWidth="1"/>
    <col min="12804" max="13057" width="11.44140625" style="1"/>
    <col min="13058" max="13058" width="23.5546875" style="1" customWidth="1"/>
    <col min="13059" max="13059" width="15.44140625" style="1" customWidth="1"/>
    <col min="13060" max="13313" width="11.44140625" style="1"/>
    <col min="13314" max="13314" width="23.5546875" style="1" customWidth="1"/>
    <col min="13315" max="13315" width="15.44140625" style="1" customWidth="1"/>
    <col min="13316" max="13569" width="11.44140625" style="1"/>
    <col min="13570" max="13570" width="23.5546875" style="1" customWidth="1"/>
    <col min="13571" max="13571" width="15.44140625" style="1" customWidth="1"/>
    <col min="13572" max="13825" width="11.44140625" style="1"/>
    <col min="13826" max="13826" width="23.5546875" style="1" customWidth="1"/>
    <col min="13827" max="13827" width="15.44140625" style="1" customWidth="1"/>
    <col min="13828" max="14081" width="11.44140625" style="1"/>
    <col min="14082" max="14082" width="23.5546875" style="1" customWidth="1"/>
    <col min="14083" max="14083" width="15.44140625" style="1" customWidth="1"/>
    <col min="14084" max="14337" width="11.44140625" style="1"/>
    <col min="14338" max="14338" width="23.5546875" style="1" customWidth="1"/>
    <col min="14339" max="14339" width="15.44140625" style="1" customWidth="1"/>
    <col min="14340" max="14593" width="11.44140625" style="1"/>
    <col min="14594" max="14594" width="23.5546875" style="1" customWidth="1"/>
    <col min="14595" max="14595" width="15.44140625" style="1" customWidth="1"/>
    <col min="14596" max="14849" width="11.44140625" style="1"/>
    <col min="14850" max="14850" width="23.5546875" style="1" customWidth="1"/>
    <col min="14851" max="14851" width="15.44140625" style="1" customWidth="1"/>
    <col min="14852" max="15105" width="11.44140625" style="1"/>
    <col min="15106" max="15106" width="23.5546875" style="1" customWidth="1"/>
    <col min="15107" max="15107" width="15.44140625" style="1" customWidth="1"/>
    <col min="15108" max="15361" width="11.44140625" style="1"/>
    <col min="15362" max="15362" width="23.5546875" style="1" customWidth="1"/>
    <col min="15363" max="15363" width="15.44140625" style="1" customWidth="1"/>
    <col min="15364" max="15617" width="11.44140625" style="1"/>
    <col min="15618" max="15618" width="23.5546875" style="1" customWidth="1"/>
    <col min="15619" max="15619" width="15.44140625" style="1" customWidth="1"/>
    <col min="15620" max="15873" width="11.44140625" style="1"/>
    <col min="15874" max="15874" width="23.5546875" style="1" customWidth="1"/>
    <col min="15875" max="15875" width="15.44140625" style="1" customWidth="1"/>
    <col min="15876" max="16129" width="11.44140625" style="1"/>
    <col min="16130" max="16130" width="23.5546875" style="1" customWidth="1"/>
    <col min="16131" max="16131" width="15.44140625" style="1" customWidth="1"/>
    <col min="16132" max="16384" width="11.44140625" style="1"/>
  </cols>
  <sheetData>
    <row r="1" spans="2:9" s="19" customFormat="1">
      <c r="B1" s="19" t="s">
        <v>0</v>
      </c>
      <c r="C1" s="19" t="s">
        <v>1</v>
      </c>
      <c r="D1" s="20" t="s">
        <v>273</v>
      </c>
      <c r="E1" s="21" t="s">
        <v>274</v>
      </c>
      <c r="F1" s="20" t="s">
        <v>275</v>
      </c>
      <c r="G1" s="19" t="s">
        <v>2</v>
      </c>
      <c r="H1" s="19" t="s">
        <v>3</v>
      </c>
    </row>
    <row r="2" spans="2:9">
      <c r="B2" s="1" t="s">
        <v>4</v>
      </c>
      <c r="C2" s="1" t="s">
        <v>272</v>
      </c>
      <c r="D2" s="2">
        <v>1.5</v>
      </c>
      <c r="E2" s="13">
        <v>0.2</v>
      </c>
      <c r="F2" s="2">
        <f>D2*0.8</f>
        <v>1.2000000000000002</v>
      </c>
      <c r="G2" s="26"/>
      <c r="H2" s="2">
        <f>F2*G2</f>
        <v>0</v>
      </c>
    </row>
    <row r="3" spans="2:9">
      <c r="B3" s="1" t="s">
        <v>4</v>
      </c>
      <c r="C3" s="1" t="s">
        <v>294</v>
      </c>
      <c r="D3" s="2">
        <v>108.5</v>
      </c>
      <c r="E3" s="13">
        <v>0.4</v>
      </c>
      <c r="F3" s="2">
        <f>D3*0.6</f>
        <v>65.099999999999994</v>
      </c>
      <c r="G3" s="26"/>
      <c r="H3" s="2">
        <f t="shared" ref="H3:H66" si="0">F3*G3</f>
        <v>0</v>
      </c>
    </row>
    <row r="4" spans="2:9">
      <c r="B4" s="1" t="s">
        <v>5</v>
      </c>
      <c r="C4" s="1" t="s">
        <v>276</v>
      </c>
      <c r="D4" s="2">
        <v>28.4</v>
      </c>
      <c r="E4" s="13">
        <v>0.4</v>
      </c>
      <c r="F4" s="2">
        <f>D4*0.6</f>
        <v>17.04</v>
      </c>
      <c r="G4" s="26"/>
      <c r="H4" s="2">
        <f t="shared" si="0"/>
        <v>0</v>
      </c>
    </row>
    <row r="5" spans="2:9">
      <c r="B5" s="1" t="s">
        <v>6</v>
      </c>
      <c r="C5" s="1" t="s">
        <v>277</v>
      </c>
      <c r="D5" s="2">
        <v>2.2000000000000002</v>
      </c>
      <c r="E5" s="13">
        <v>0.2</v>
      </c>
      <c r="F5" s="2">
        <f>D5*0.8</f>
        <v>1.7600000000000002</v>
      </c>
      <c r="G5" s="26"/>
      <c r="H5" s="2">
        <f t="shared" si="0"/>
        <v>0</v>
      </c>
    </row>
    <row r="6" spans="2:9">
      <c r="B6" s="1" t="s">
        <v>7</v>
      </c>
      <c r="C6" s="1" t="s">
        <v>279</v>
      </c>
      <c r="D6" s="2">
        <v>2.2000000000000002</v>
      </c>
      <c r="E6" s="13">
        <v>0.2</v>
      </c>
      <c r="F6" s="2">
        <f>D6*0.8</f>
        <v>1.7600000000000002</v>
      </c>
      <c r="G6" s="26"/>
      <c r="H6" s="2">
        <f t="shared" si="0"/>
        <v>0</v>
      </c>
    </row>
    <row r="7" spans="2:9">
      <c r="B7" s="1" t="s">
        <v>7</v>
      </c>
      <c r="C7" s="1" t="s">
        <v>278</v>
      </c>
      <c r="D7" s="2">
        <v>5.35</v>
      </c>
      <c r="E7" s="13">
        <v>0.3</v>
      </c>
      <c r="F7" s="2">
        <f>D7*0.7</f>
        <v>3.7449999999999997</v>
      </c>
      <c r="G7" s="26"/>
      <c r="H7" s="2">
        <f t="shared" si="0"/>
        <v>0</v>
      </c>
    </row>
    <row r="8" spans="2:9">
      <c r="B8" s="1" t="s">
        <v>93</v>
      </c>
      <c r="C8" s="1" t="s">
        <v>280</v>
      </c>
      <c r="D8" s="2">
        <v>2.65</v>
      </c>
      <c r="E8" s="13">
        <v>0.2</v>
      </c>
      <c r="F8" s="2">
        <f>D8*0.8</f>
        <v>2.12</v>
      </c>
      <c r="G8" s="26"/>
      <c r="H8" s="2">
        <f t="shared" si="0"/>
        <v>0</v>
      </c>
      <c r="I8" s="2"/>
    </row>
    <row r="9" spans="2:9">
      <c r="B9" s="1" t="s">
        <v>93</v>
      </c>
      <c r="C9" s="1" t="s">
        <v>281</v>
      </c>
      <c r="D9" s="2">
        <v>6.4</v>
      </c>
      <c r="E9" s="13">
        <v>0.3</v>
      </c>
      <c r="F9" s="2">
        <f>D9*0.7</f>
        <v>4.4799999999999995</v>
      </c>
      <c r="G9" s="26"/>
      <c r="H9" s="2">
        <f t="shared" si="0"/>
        <v>0</v>
      </c>
      <c r="I9" s="2"/>
    </row>
    <row r="10" spans="2:9">
      <c r="B10" s="1" t="s">
        <v>94</v>
      </c>
      <c r="C10" s="1" t="s">
        <v>282</v>
      </c>
      <c r="D10" s="2">
        <v>1.95</v>
      </c>
      <c r="E10" s="13">
        <v>0.2</v>
      </c>
      <c r="F10" s="2">
        <f>D10*0.8</f>
        <v>1.56</v>
      </c>
      <c r="G10" s="26"/>
      <c r="H10" s="2">
        <f t="shared" si="0"/>
        <v>0</v>
      </c>
      <c r="I10" s="2"/>
    </row>
    <row r="11" spans="2:9">
      <c r="B11" s="1" t="s">
        <v>94</v>
      </c>
      <c r="C11" s="1" t="s">
        <v>283</v>
      </c>
      <c r="D11" s="2">
        <v>4.7</v>
      </c>
      <c r="E11" s="13">
        <v>0.3</v>
      </c>
      <c r="F11" s="2">
        <f>D11*0.7</f>
        <v>3.29</v>
      </c>
      <c r="G11" s="26"/>
      <c r="H11" s="2">
        <f t="shared" si="0"/>
        <v>0</v>
      </c>
      <c r="I11" s="2"/>
    </row>
    <row r="12" spans="2:9">
      <c r="B12" s="1" t="s">
        <v>96</v>
      </c>
      <c r="C12" s="1" t="s">
        <v>298</v>
      </c>
      <c r="D12" s="2">
        <v>5.85</v>
      </c>
      <c r="E12" s="13">
        <v>0.2</v>
      </c>
      <c r="F12" s="2">
        <f>D12*0.8</f>
        <v>4.68</v>
      </c>
      <c r="G12" s="26"/>
      <c r="H12" s="2">
        <f t="shared" si="0"/>
        <v>0</v>
      </c>
      <c r="I12" s="2"/>
    </row>
    <row r="13" spans="2:9">
      <c r="B13" s="1" t="s">
        <v>96</v>
      </c>
      <c r="C13" s="3" t="s">
        <v>284</v>
      </c>
      <c r="D13" s="2">
        <f>5.85*5</f>
        <v>29.25</v>
      </c>
      <c r="E13" s="13">
        <v>0.3</v>
      </c>
      <c r="F13" s="2">
        <f>D13*0.7</f>
        <v>20.474999999999998</v>
      </c>
      <c r="G13" s="26"/>
      <c r="H13" s="2">
        <f t="shared" si="0"/>
        <v>0</v>
      </c>
      <c r="I13" s="2"/>
    </row>
    <row r="14" spans="2:9">
      <c r="B14" s="1" t="s">
        <v>95</v>
      </c>
      <c r="C14" s="1" t="s">
        <v>299</v>
      </c>
      <c r="D14" s="2">
        <v>5.9</v>
      </c>
      <c r="E14" s="13">
        <v>0.2</v>
      </c>
      <c r="F14" s="2">
        <f>D14*0.8</f>
        <v>4.7200000000000006</v>
      </c>
      <c r="G14" s="26"/>
      <c r="H14" s="2">
        <f t="shared" si="0"/>
        <v>0</v>
      </c>
      <c r="I14" s="2"/>
    </row>
    <row r="15" spans="2:9">
      <c r="B15" s="1" t="s">
        <v>95</v>
      </c>
      <c r="C15" s="3" t="s">
        <v>285</v>
      </c>
      <c r="D15" s="2">
        <f>5.9*5</f>
        <v>29.5</v>
      </c>
      <c r="E15" s="13">
        <v>0.3</v>
      </c>
      <c r="F15" s="2">
        <f>D15*0.7</f>
        <v>20.65</v>
      </c>
      <c r="G15" s="26"/>
      <c r="H15" s="2">
        <f t="shared" si="0"/>
        <v>0</v>
      </c>
      <c r="I15" s="2"/>
    </row>
    <row r="16" spans="2:9">
      <c r="B16" s="1" t="s">
        <v>97</v>
      </c>
      <c r="C16" s="1" t="s">
        <v>286</v>
      </c>
      <c r="D16" s="2">
        <v>3.35</v>
      </c>
      <c r="E16" s="13">
        <v>0.2</v>
      </c>
      <c r="F16" s="2">
        <f>D16*0.8</f>
        <v>2.68</v>
      </c>
      <c r="G16" s="26"/>
      <c r="H16" s="2">
        <f t="shared" si="0"/>
        <v>0</v>
      </c>
      <c r="I16" s="2"/>
    </row>
    <row r="17" spans="2:9">
      <c r="B17" s="1" t="s">
        <v>97</v>
      </c>
      <c r="C17" s="1" t="s">
        <v>287</v>
      </c>
      <c r="D17" s="2">
        <v>31.8</v>
      </c>
      <c r="E17" s="13">
        <v>0.4</v>
      </c>
      <c r="F17" s="2">
        <f>D17*0.6</f>
        <v>19.079999999999998</v>
      </c>
      <c r="G17" s="26"/>
      <c r="H17" s="2">
        <f t="shared" si="0"/>
        <v>0</v>
      </c>
      <c r="I17" s="2"/>
    </row>
    <row r="18" spans="2:9">
      <c r="B18" s="1" t="s">
        <v>98</v>
      </c>
      <c r="C18" s="1" t="s">
        <v>288</v>
      </c>
      <c r="D18" s="2">
        <v>1.85</v>
      </c>
      <c r="E18" s="13">
        <v>0.2</v>
      </c>
      <c r="F18" s="2">
        <f>D18*0.8</f>
        <v>1.4800000000000002</v>
      </c>
      <c r="G18" s="26"/>
      <c r="H18" s="2">
        <f t="shared" si="0"/>
        <v>0</v>
      </c>
      <c r="I18" s="2"/>
    </row>
    <row r="19" spans="2:9">
      <c r="B19" s="1" t="s">
        <v>98</v>
      </c>
      <c r="C19" s="1" t="s">
        <v>289</v>
      </c>
      <c r="D19" s="2">
        <v>17.600000000000001</v>
      </c>
      <c r="E19" s="13">
        <v>0.4</v>
      </c>
      <c r="F19" s="2">
        <f>D19*0.6</f>
        <v>10.56</v>
      </c>
      <c r="G19" s="26"/>
      <c r="H19" s="2">
        <f t="shared" si="0"/>
        <v>0</v>
      </c>
      <c r="I19" s="2"/>
    </row>
    <row r="20" spans="2:9">
      <c r="B20" s="1" t="s">
        <v>99</v>
      </c>
      <c r="C20" s="1" t="s">
        <v>290</v>
      </c>
      <c r="D20" s="2">
        <v>1.85</v>
      </c>
      <c r="E20" s="13">
        <v>0.2</v>
      </c>
      <c r="F20" s="2">
        <f>D20*0.8</f>
        <v>1.4800000000000002</v>
      </c>
      <c r="G20" s="26"/>
      <c r="H20" s="2">
        <f t="shared" si="0"/>
        <v>0</v>
      </c>
      <c r="I20" s="2"/>
    </row>
    <row r="21" spans="2:9">
      <c r="B21" s="1" t="s">
        <v>99</v>
      </c>
      <c r="C21" s="1" t="s">
        <v>291</v>
      </c>
      <c r="D21" s="2">
        <v>17.600000000000001</v>
      </c>
      <c r="E21" s="13">
        <v>0.4</v>
      </c>
      <c r="F21" s="2">
        <f>D21*0.6</f>
        <v>10.56</v>
      </c>
      <c r="G21" s="26"/>
      <c r="H21" s="2">
        <f t="shared" si="0"/>
        <v>0</v>
      </c>
      <c r="I21" s="2"/>
    </row>
    <row r="22" spans="2:9">
      <c r="B22" s="1" t="s">
        <v>100</v>
      </c>
      <c r="C22" s="1" t="s">
        <v>292</v>
      </c>
      <c r="D22" s="2">
        <v>5.25</v>
      </c>
      <c r="E22" s="13">
        <v>0.2</v>
      </c>
      <c r="F22" s="2">
        <f>D22*0.8</f>
        <v>4.2</v>
      </c>
      <c r="G22" s="26"/>
      <c r="H22" s="2">
        <f t="shared" si="0"/>
        <v>0</v>
      </c>
      <c r="I22" s="2"/>
    </row>
    <row r="23" spans="2:9">
      <c r="B23" s="1" t="s">
        <v>100</v>
      </c>
      <c r="C23" s="1" t="s">
        <v>293</v>
      </c>
      <c r="D23" s="2">
        <v>12.6</v>
      </c>
      <c r="E23" s="13">
        <v>0.3</v>
      </c>
      <c r="F23" s="2">
        <f>D23*0.7</f>
        <v>8.8199999999999985</v>
      </c>
      <c r="G23" s="26"/>
      <c r="H23" s="2">
        <f t="shared" si="0"/>
        <v>0</v>
      </c>
      <c r="I23" s="2"/>
    </row>
    <row r="24" spans="2:9">
      <c r="B24" s="1" t="s">
        <v>103</v>
      </c>
      <c r="C24" s="1" t="s">
        <v>12</v>
      </c>
      <c r="D24" s="2">
        <v>3.5</v>
      </c>
      <c r="E24" s="13">
        <v>0.2</v>
      </c>
      <c r="F24" s="2">
        <f>D24*0.8</f>
        <v>2.8000000000000003</v>
      </c>
      <c r="G24" s="26"/>
      <c r="H24" s="2">
        <f t="shared" si="0"/>
        <v>0</v>
      </c>
      <c r="I24" s="2"/>
    </row>
    <row r="25" spans="2:9">
      <c r="B25" s="1" t="s">
        <v>103</v>
      </c>
      <c r="C25" s="1" t="s">
        <v>295</v>
      </c>
      <c r="D25" s="2">
        <f>3.5*5</f>
        <v>17.5</v>
      </c>
      <c r="E25" s="13">
        <v>0.3</v>
      </c>
      <c r="F25" s="2">
        <f>D25*0.7</f>
        <v>12.25</v>
      </c>
      <c r="G25" s="26"/>
      <c r="H25" s="2">
        <f t="shared" si="0"/>
        <v>0</v>
      </c>
      <c r="I25" s="2"/>
    </row>
    <row r="26" spans="2:9">
      <c r="B26" s="1" t="s">
        <v>104</v>
      </c>
      <c r="C26" s="1" t="s">
        <v>296</v>
      </c>
      <c r="D26" s="2">
        <v>1.99</v>
      </c>
      <c r="E26" s="13">
        <v>0.2</v>
      </c>
      <c r="F26" s="2">
        <f>D26*0.8</f>
        <v>1.5920000000000001</v>
      </c>
      <c r="G26" s="26"/>
      <c r="H26" s="2">
        <f t="shared" si="0"/>
        <v>0</v>
      </c>
      <c r="I26" s="2"/>
    </row>
    <row r="27" spans="2:9">
      <c r="B27" s="1" t="s">
        <v>104</v>
      </c>
      <c r="C27" s="1" t="s">
        <v>297</v>
      </c>
      <c r="D27" s="2">
        <v>21</v>
      </c>
      <c r="E27" s="13">
        <v>0.3</v>
      </c>
      <c r="F27" s="2">
        <f>D27*0.7</f>
        <v>14.7</v>
      </c>
      <c r="G27" s="26"/>
      <c r="H27" s="2">
        <f t="shared" si="0"/>
        <v>0</v>
      </c>
      <c r="I27" s="2"/>
    </row>
    <row r="28" spans="2:9">
      <c r="B28" s="1" t="s">
        <v>105</v>
      </c>
      <c r="C28" s="1" t="s">
        <v>300</v>
      </c>
      <c r="D28" s="2">
        <v>5</v>
      </c>
      <c r="E28" s="13">
        <v>0.3</v>
      </c>
      <c r="F28" s="2">
        <f>D28*0.7</f>
        <v>3.5</v>
      </c>
      <c r="G28" s="26"/>
      <c r="H28" s="2">
        <f t="shared" si="0"/>
        <v>0</v>
      </c>
      <c r="I28" s="2"/>
    </row>
    <row r="29" spans="2:9">
      <c r="B29" s="1" t="s">
        <v>105</v>
      </c>
      <c r="C29" s="1" t="s">
        <v>301</v>
      </c>
      <c r="D29" s="2">
        <f>5*5</f>
        <v>25</v>
      </c>
      <c r="E29" s="13">
        <v>0.4</v>
      </c>
      <c r="F29" s="2">
        <f>D29*0.6</f>
        <v>15</v>
      </c>
      <c r="G29" s="26"/>
      <c r="H29" s="2">
        <f t="shared" si="0"/>
        <v>0</v>
      </c>
      <c r="I29" s="2"/>
    </row>
    <row r="30" spans="2:9">
      <c r="B30" s="1" t="s">
        <v>106</v>
      </c>
      <c r="C30" s="1" t="s">
        <v>302</v>
      </c>
      <c r="D30" s="2">
        <v>7</v>
      </c>
      <c r="E30" s="13">
        <v>0.3</v>
      </c>
      <c r="F30" s="2">
        <f>D30*0.7</f>
        <v>4.8999999999999995</v>
      </c>
      <c r="G30" s="26"/>
      <c r="H30" s="2">
        <f t="shared" si="0"/>
        <v>0</v>
      </c>
      <c r="I30" s="2"/>
    </row>
    <row r="31" spans="2:9">
      <c r="B31" s="1" t="s">
        <v>106</v>
      </c>
      <c r="C31" s="1" t="s">
        <v>303</v>
      </c>
      <c r="D31" s="2">
        <f>D30*5</f>
        <v>35</v>
      </c>
      <c r="E31" s="13">
        <v>0.4</v>
      </c>
      <c r="F31" s="2">
        <f>D31*0.6</f>
        <v>21</v>
      </c>
      <c r="G31" s="26"/>
      <c r="H31" s="2">
        <f t="shared" si="0"/>
        <v>0</v>
      </c>
      <c r="I31" s="2"/>
    </row>
    <row r="32" spans="2:9">
      <c r="B32" s="1" t="s">
        <v>107</v>
      </c>
      <c r="C32" s="1" t="s">
        <v>304</v>
      </c>
      <c r="D32" s="2">
        <v>7</v>
      </c>
      <c r="E32" s="13">
        <v>0.3</v>
      </c>
      <c r="F32" s="2">
        <f>D32*0.7</f>
        <v>4.8999999999999995</v>
      </c>
      <c r="G32" s="26"/>
      <c r="H32" s="2">
        <f t="shared" si="0"/>
        <v>0</v>
      </c>
      <c r="I32" s="2"/>
    </row>
    <row r="33" spans="2:9">
      <c r="B33" s="1" t="s">
        <v>107</v>
      </c>
      <c r="C33" s="1" t="s">
        <v>305</v>
      </c>
      <c r="D33" s="2">
        <f>D32*5</f>
        <v>35</v>
      </c>
      <c r="E33" s="13">
        <v>0.4</v>
      </c>
      <c r="F33" s="2">
        <f>D33*0.6</f>
        <v>21</v>
      </c>
      <c r="G33" s="26"/>
      <c r="H33" s="2">
        <f t="shared" si="0"/>
        <v>0</v>
      </c>
      <c r="I33" s="2"/>
    </row>
    <row r="34" spans="2:9">
      <c r="B34" s="1" t="s">
        <v>108</v>
      </c>
      <c r="C34" s="1" t="s">
        <v>310</v>
      </c>
      <c r="D34" s="2">
        <v>2.2000000000000002</v>
      </c>
      <c r="E34" s="13">
        <v>0.2</v>
      </c>
      <c r="F34" s="2">
        <f>D34*0.8</f>
        <v>1.7600000000000002</v>
      </c>
      <c r="G34" s="26"/>
      <c r="H34" s="2">
        <f t="shared" si="0"/>
        <v>0</v>
      </c>
      <c r="I34" s="2"/>
    </row>
    <row r="35" spans="2:9">
      <c r="B35" s="1" t="s">
        <v>109</v>
      </c>
      <c r="C35" s="1" t="s">
        <v>311</v>
      </c>
      <c r="D35" s="2">
        <v>2.2000000000000002</v>
      </c>
      <c r="E35" s="13">
        <v>0.2</v>
      </c>
      <c r="F35" s="2">
        <f>D35*0.8</f>
        <v>1.7600000000000002</v>
      </c>
      <c r="G35" s="26"/>
      <c r="H35" s="2">
        <f t="shared" si="0"/>
        <v>0</v>
      </c>
      <c r="I35" s="2"/>
    </row>
    <row r="36" spans="2:9">
      <c r="B36" s="1" t="s">
        <v>110</v>
      </c>
      <c r="C36" s="1" t="s">
        <v>312</v>
      </c>
      <c r="D36" s="2">
        <v>2.2000000000000002</v>
      </c>
      <c r="E36" s="13">
        <v>0.2</v>
      </c>
      <c r="F36" s="2">
        <f>D36*0.8</f>
        <v>1.7600000000000002</v>
      </c>
      <c r="G36" s="26"/>
      <c r="H36" s="2">
        <f t="shared" si="0"/>
        <v>0</v>
      </c>
      <c r="I36" s="2"/>
    </row>
    <row r="37" spans="2:9">
      <c r="B37" s="1" t="s">
        <v>313</v>
      </c>
      <c r="C37" s="1" t="s">
        <v>316</v>
      </c>
      <c r="D37" s="2">
        <f>2.2*5</f>
        <v>11</v>
      </c>
      <c r="E37" s="13">
        <v>0.3</v>
      </c>
      <c r="F37" s="2">
        <f>D37*0.7</f>
        <v>7.6999999999999993</v>
      </c>
      <c r="G37" s="26"/>
      <c r="H37" s="2">
        <f t="shared" si="0"/>
        <v>0</v>
      </c>
      <c r="I37" s="2"/>
    </row>
    <row r="38" spans="2:9">
      <c r="B38" s="1" t="s">
        <v>111</v>
      </c>
      <c r="C38" s="1" t="s">
        <v>306</v>
      </c>
      <c r="D38" s="2">
        <v>3.7</v>
      </c>
      <c r="E38" s="13">
        <v>0.2</v>
      </c>
      <c r="F38" s="2">
        <f>D38*0.8</f>
        <v>2.9600000000000004</v>
      </c>
      <c r="G38" s="26"/>
      <c r="H38" s="2">
        <f t="shared" si="0"/>
        <v>0</v>
      </c>
      <c r="I38" s="2"/>
    </row>
    <row r="39" spans="2:9">
      <c r="B39" s="1" t="s">
        <v>112</v>
      </c>
      <c r="C39" s="1" t="s">
        <v>307</v>
      </c>
      <c r="D39" s="2">
        <v>3.7</v>
      </c>
      <c r="E39" s="13">
        <v>0.2</v>
      </c>
      <c r="F39" s="2">
        <f>D39*0.8</f>
        <v>2.9600000000000004</v>
      </c>
      <c r="G39" s="26"/>
      <c r="H39" s="2">
        <f t="shared" si="0"/>
        <v>0</v>
      </c>
      <c r="I39" s="2"/>
    </row>
    <row r="40" spans="2:9">
      <c r="B40" s="1" t="s">
        <v>113</v>
      </c>
      <c r="C40" s="1" t="s">
        <v>308</v>
      </c>
      <c r="D40" s="2">
        <v>3.7</v>
      </c>
      <c r="E40" s="13">
        <v>0.2</v>
      </c>
      <c r="F40" s="2">
        <f>D40*0.8</f>
        <v>2.9600000000000004</v>
      </c>
      <c r="G40" s="26"/>
      <c r="H40" s="2">
        <f t="shared" si="0"/>
        <v>0</v>
      </c>
      <c r="I40" s="2"/>
    </row>
    <row r="41" spans="2:9">
      <c r="B41" s="1" t="s">
        <v>314</v>
      </c>
      <c r="C41" s="1" t="s">
        <v>315</v>
      </c>
      <c r="D41" s="2">
        <f>D40*5</f>
        <v>18.5</v>
      </c>
      <c r="E41" s="13">
        <v>0.3</v>
      </c>
      <c r="F41" s="2">
        <f>D41*0.7</f>
        <v>12.95</v>
      </c>
      <c r="G41" s="26"/>
      <c r="H41" s="2">
        <f t="shared" si="0"/>
        <v>0</v>
      </c>
      <c r="I41" s="2"/>
    </row>
    <row r="42" spans="2:9">
      <c r="B42" s="1" t="s">
        <v>117</v>
      </c>
      <c r="C42" s="1" t="s">
        <v>309</v>
      </c>
      <c r="D42" s="2">
        <v>0.7</v>
      </c>
      <c r="E42" s="13">
        <v>0.2</v>
      </c>
      <c r="F42" s="2">
        <f>D42*0.8</f>
        <v>0.55999999999999994</v>
      </c>
      <c r="G42" s="26"/>
      <c r="H42" s="2">
        <f t="shared" si="0"/>
        <v>0</v>
      </c>
      <c r="I42" s="2"/>
    </row>
    <row r="43" spans="2:9">
      <c r="B43" s="1" t="s">
        <v>118</v>
      </c>
      <c r="C43" s="1" t="s">
        <v>317</v>
      </c>
      <c r="D43" s="2">
        <v>0.7</v>
      </c>
      <c r="E43" s="13">
        <v>0.2</v>
      </c>
      <c r="F43" s="2">
        <f>D43*0.8</f>
        <v>0.55999999999999994</v>
      </c>
      <c r="G43" s="26"/>
      <c r="H43" s="2">
        <f t="shared" si="0"/>
        <v>0</v>
      </c>
      <c r="I43" s="2"/>
    </row>
    <row r="44" spans="2:9">
      <c r="B44" s="1" t="s">
        <v>318</v>
      </c>
      <c r="C44" s="1" t="s">
        <v>319</v>
      </c>
      <c r="D44" s="2">
        <f>D43*10</f>
        <v>7</v>
      </c>
      <c r="E44" s="13">
        <v>0.3</v>
      </c>
      <c r="F44" s="2">
        <f>D44*0.7</f>
        <v>4.8999999999999995</v>
      </c>
      <c r="G44" s="26"/>
      <c r="H44" s="2">
        <f t="shared" si="0"/>
        <v>0</v>
      </c>
      <c r="I44" s="2"/>
    </row>
    <row r="45" spans="2:9">
      <c r="B45" s="1" t="s">
        <v>120</v>
      </c>
      <c r="C45" s="1" t="s">
        <v>320</v>
      </c>
      <c r="D45" s="2">
        <v>3.6</v>
      </c>
      <c r="E45" s="13">
        <v>0.2</v>
      </c>
      <c r="F45" s="2">
        <f>D45*0.8</f>
        <v>2.8800000000000003</v>
      </c>
      <c r="G45" s="26"/>
      <c r="H45" s="2">
        <f t="shared" si="0"/>
        <v>0</v>
      </c>
      <c r="I45" s="2"/>
    </row>
    <row r="46" spans="2:9">
      <c r="B46" s="1" t="s">
        <v>120</v>
      </c>
      <c r="C46" s="1" t="s">
        <v>321</v>
      </c>
      <c r="D46" s="2">
        <f>3.6*5</f>
        <v>18</v>
      </c>
      <c r="E46" s="13">
        <v>0.3</v>
      </c>
      <c r="F46" s="2">
        <f>D46*0.7</f>
        <v>12.6</v>
      </c>
      <c r="G46" s="26"/>
      <c r="H46" s="2">
        <f t="shared" si="0"/>
        <v>0</v>
      </c>
      <c r="I46" s="2"/>
    </row>
    <row r="47" spans="2:9">
      <c r="B47" s="1" t="s">
        <v>121</v>
      </c>
      <c r="C47" s="1" t="s">
        <v>322</v>
      </c>
      <c r="D47" s="2">
        <v>4.3499999999999996</v>
      </c>
      <c r="E47" s="13">
        <v>0.2</v>
      </c>
      <c r="F47" s="2">
        <f>D47*0.8</f>
        <v>3.48</v>
      </c>
      <c r="G47" s="26"/>
      <c r="H47" s="2">
        <f t="shared" si="0"/>
        <v>0</v>
      </c>
      <c r="I47" s="2"/>
    </row>
    <row r="48" spans="2:9">
      <c r="B48" s="1" t="s">
        <v>121</v>
      </c>
      <c r="C48" s="1" t="s">
        <v>325</v>
      </c>
      <c r="D48" s="2">
        <f>D47*6</f>
        <v>26.099999999999998</v>
      </c>
      <c r="E48" s="13">
        <v>0.4</v>
      </c>
      <c r="F48" s="2">
        <f>D48*0.6</f>
        <v>15.659999999999998</v>
      </c>
      <c r="G48" s="26"/>
      <c r="H48" s="2">
        <f t="shared" si="0"/>
        <v>0</v>
      </c>
      <c r="I48" s="2"/>
    </row>
    <row r="49" spans="2:9">
      <c r="B49" s="1" t="s">
        <v>122</v>
      </c>
      <c r="C49" s="1" t="s">
        <v>323</v>
      </c>
      <c r="D49" s="2">
        <v>3.8</v>
      </c>
      <c r="E49" s="13">
        <v>0.2</v>
      </c>
      <c r="F49" s="2">
        <f>D49*0.8</f>
        <v>3.04</v>
      </c>
      <c r="G49" s="26"/>
      <c r="H49" s="2">
        <f t="shared" si="0"/>
        <v>0</v>
      </c>
      <c r="I49" s="2"/>
    </row>
    <row r="50" spans="2:9">
      <c r="B50" s="1" t="s">
        <v>122</v>
      </c>
      <c r="C50" s="1" t="s">
        <v>324</v>
      </c>
      <c r="D50" s="2">
        <f>D49*6</f>
        <v>22.799999999999997</v>
      </c>
      <c r="E50" s="13">
        <v>0.4</v>
      </c>
      <c r="F50" s="2">
        <f>D50*0.6</f>
        <v>13.679999999999998</v>
      </c>
      <c r="G50" s="26"/>
      <c r="H50" s="2">
        <f t="shared" si="0"/>
        <v>0</v>
      </c>
      <c r="I50" s="2"/>
    </row>
    <row r="51" spans="2:9">
      <c r="B51" s="1" t="s">
        <v>123</v>
      </c>
      <c r="C51" s="1" t="s">
        <v>326</v>
      </c>
      <c r="D51" s="2">
        <v>4.99</v>
      </c>
      <c r="E51" s="13">
        <v>0.2</v>
      </c>
      <c r="F51" s="2">
        <f>D51*0.8</f>
        <v>3.9920000000000004</v>
      </c>
      <c r="G51" s="26"/>
      <c r="H51" s="2">
        <f t="shared" si="0"/>
        <v>0</v>
      </c>
      <c r="I51" s="2"/>
    </row>
    <row r="52" spans="2:9">
      <c r="B52" s="1" t="s">
        <v>124</v>
      </c>
      <c r="C52" s="1" t="s">
        <v>327</v>
      </c>
      <c r="D52" s="2">
        <v>9.9499999999999993</v>
      </c>
      <c r="E52" s="13">
        <v>0.2</v>
      </c>
      <c r="F52" s="2">
        <f>D52*0.8</f>
        <v>7.96</v>
      </c>
      <c r="G52" s="26"/>
      <c r="H52" s="2">
        <f t="shared" si="0"/>
        <v>0</v>
      </c>
      <c r="I52" s="2"/>
    </row>
    <row r="53" spans="2:9">
      <c r="B53" s="1" t="s">
        <v>124</v>
      </c>
      <c r="C53" s="1" t="s">
        <v>328</v>
      </c>
      <c r="D53" s="2">
        <f>D52*6</f>
        <v>59.699999999999996</v>
      </c>
      <c r="E53" s="13">
        <v>0.4</v>
      </c>
      <c r="F53" s="2">
        <f>D53*0.6</f>
        <v>35.819999999999993</v>
      </c>
      <c r="G53" s="26"/>
      <c r="H53" s="2">
        <f t="shared" si="0"/>
        <v>0</v>
      </c>
      <c r="I53" s="2"/>
    </row>
    <row r="54" spans="2:9">
      <c r="B54" s="1" t="s">
        <v>125</v>
      </c>
      <c r="C54" s="1" t="s">
        <v>329</v>
      </c>
      <c r="D54" s="2">
        <v>2.5499999999999998</v>
      </c>
      <c r="E54" s="13">
        <v>0.2</v>
      </c>
      <c r="F54" s="2">
        <f>D54*0.8</f>
        <v>2.04</v>
      </c>
      <c r="G54" s="26"/>
      <c r="H54" s="2">
        <f t="shared" si="0"/>
        <v>0</v>
      </c>
      <c r="I54" s="2"/>
    </row>
    <row r="55" spans="2:9">
      <c r="B55" s="1" t="s">
        <v>125</v>
      </c>
      <c r="C55" s="1" t="s">
        <v>330</v>
      </c>
      <c r="D55" s="2">
        <f>D54*24</f>
        <v>61.199999999999996</v>
      </c>
      <c r="E55" s="13">
        <v>0.4</v>
      </c>
      <c r="F55" s="2">
        <f>D55*0.6</f>
        <v>36.72</v>
      </c>
      <c r="G55" s="26"/>
      <c r="H55" s="2">
        <f t="shared" si="0"/>
        <v>0</v>
      </c>
      <c r="I55" s="2"/>
    </row>
    <row r="56" spans="2:9">
      <c r="B56" s="1" t="s">
        <v>249</v>
      </c>
      <c r="C56" s="1" t="s">
        <v>471</v>
      </c>
      <c r="D56" s="2">
        <v>4.5</v>
      </c>
      <c r="E56" s="13">
        <v>0.2</v>
      </c>
      <c r="F56" s="2">
        <f>D56*0.8</f>
        <v>3.6</v>
      </c>
      <c r="G56" s="26"/>
      <c r="H56" s="2">
        <f t="shared" si="0"/>
        <v>0</v>
      </c>
      <c r="I56" s="2"/>
    </row>
    <row r="57" spans="2:9">
      <c r="B57" s="1" t="s">
        <v>249</v>
      </c>
      <c r="C57" s="1" t="s">
        <v>472</v>
      </c>
      <c r="D57" s="2">
        <v>10.9</v>
      </c>
      <c r="E57" s="13">
        <v>0.3</v>
      </c>
      <c r="F57" s="2">
        <f>D57*0.7</f>
        <v>7.63</v>
      </c>
      <c r="G57" s="26"/>
      <c r="H57" s="2">
        <f t="shared" si="0"/>
        <v>0</v>
      </c>
      <c r="I57" s="2"/>
    </row>
    <row r="58" spans="2:9">
      <c r="B58" s="1" t="s">
        <v>250</v>
      </c>
      <c r="C58" s="1" t="s">
        <v>473</v>
      </c>
      <c r="D58" s="2">
        <v>6.9</v>
      </c>
      <c r="E58" s="13">
        <v>0.3</v>
      </c>
      <c r="F58" s="2">
        <f>D58*0.7</f>
        <v>4.83</v>
      </c>
      <c r="G58" s="26"/>
      <c r="H58" s="2">
        <f t="shared" si="0"/>
        <v>0</v>
      </c>
      <c r="I58" s="2"/>
    </row>
    <row r="59" spans="2:9">
      <c r="B59" s="1" t="s">
        <v>18</v>
      </c>
      <c r="C59" s="1" t="s">
        <v>337</v>
      </c>
      <c r="D59" s="2">
        <v>2.2999999999999998</v>
      </c>
      <c r="E59" s="13">
        <v>0.2</v>
      </c>
      <c r="F59" s="2">
        <f>D59*0.8</f>
        <v>1.8399999999999999</v>
      </c>
      <c r="G59" s="26"/>
      <c r="H59" s="2">
        <f t="shared" si="0"/>
        <v>0</v>
      </c>
    </row>
    <row r="60" spans="2:9">
      <c r="B60" s="1" t="s">
        <v>18</v>
      </c>
      <c r="C60" s="1" t="s">
        <v>338</v>
      </c>
      <c r="D60" s="2">
        <v>10.95</v>
      </c>
      <c r="E60" s="13">
        <v>0.3</v>
      </c>
      <c r="F60" s="2">
        <f>D60*0.7</f>
        <v>7.6649999999999991</v>
      </c>
      <c r="G60" s="26"/>
      <c r="H60" s="2">
        <f t="shared" si="0"/>
        <v>0</v>
      </c>
    </row>
    <row r="61" spans="2:9">
      <c r="B61" s="1" t="s">
        <v>136</v>
      </c>
      <c r="C61" s="1" t="s">
        <v>135</v>
      </c>
      <c r="D61" s="2">
        <v>14.5</v>
      </c>
      <c r="E61" s="13">
        <v>0.3</v>
      </c>
      <c r="F61" s="2">
        <f>D61*0.7</f>
        <v>10.149999999999999</v>
      </c>
      <c r="G61" s="26"/>
      <c r="H61" s="2">
        <f t="shared" si="0"/>
        <v>0</v>
      </c>
    </row>
    <row r="62" spans="2:9">
      <c r="B62" s="1" t="s">
        <v>339</v>
      </c>
      <c r="C62" s="1" t="s">
        <v>340</v>
      </c>
      <c r="D62" s="2">
        <f>D61*5</f>
        <v>72.5</v>
      </c>
      <c r="E62" s="13">
        <v>0.5</v>
      </c>
      <c r="F62" s="2">
        <f>D62*0.5</f>
        <v>36.25</v>
      </c>
      <c r="G62" s="26"/>
      <c r="H62" s="2">
        <f t="shared" si="0"/>
        <v>0</v>
      </c>
    </row>
    <row r="63" spans="2:9">
      <c r="B63" s="1" t="s">
        <v>129</v>
      </c>
      <c r="C63" s="1" t="s">
        <v>341</v>
      </c>
      <c r="D63" s="2">
        <v>2.6</v>
      </c>
      <c r="E63" s="13">
        <v>0.2</v>
      </c>
      <c r="F63" s="2">
        <f>D63*0.8</f>
        <v>2.08</v>
      </c>
      <c r="G63" s="26"/>
      <c r="H63" s="2">
        <f t="shared" si="0"/>
        <v>0</v>
      </c>
    </row>
    <row r="64" spans="2:9">
      <c r="B64" s="1" t="s">
        <v>129</v>
      </c>
      <c r="C64" s="1" t="s">
        <v>342</v>
      </c>
      <c r="D64" s="2">
        <v>26</v>
      </c>
      <c r="E64" s="13">
        <v>0.4</v>
      </c>
      <c r="F64" s="2">
        <f>D64*0.6</f>
        <v>15.6</v>
      </c>
      <c r="G64" s="26"/>
      <c r="H64" s="2">
        <f t="shared" si="0"/>
        <v>0</v>
      </c>
    </row>
    <row r="65" spans="2:9">
      <c r="B65" s="1" t="s">
        <v>21</v>
      </c>
      <c r="C65" s="1" t="s">
        <v>343</v>
      </c>
      <c r="D65" s="2">
        <v>1.8</v>
      </c>
      <c r="E65" s="13">
        <v>0.2</v>
      </c>
      <c r="F65" s="2">
        <f>D65*0.8</f>
        <v>1.4400000000000002</v>
      </c>
      <c r="G65" s="26"/>
      <c r="H65" s="2">
        <f t="shared" si="0"/>
        <v>0</v>
      </c>
    </row>
    <row r="66" spans="2:9">
      <c r="B66" s="1" t="s">
        <v>21</v>
      </c>
      <c r="C66" s="1" t="s">
        <v>344</v>
      </c>
      <c r="D66" s="2">
        <v>18</v>
      </c>
      <c r="E66" s="13">
        <v>0.4</v>
      </c>
      <c r="F66" s="2">
        <f>D66*0.6</f>
        <v>10.799999999999999</v>
      </c>
      <c r="G66" s="26"/>
      <c r="H66" s="2">
        <f t="shared" si="0"/>
        <v>0</v>
      </c>
    </row>
    <row r="67" spans="2:9">
      <c r="B67" s="1" t="s">
        <v>130</v>
      </c>
      <c r="C67" s="1" t="s">
        <v>345</v>
      </c>
      <c r="D67" s="2">
        <v>1.7</v>
      </c>
      <c r="E67" s="13">
        <v>0.2</v>
      </c>
      <c r="F67" s="2">
        <f>D67*0.8</f>
        <v>1.36</v>
      </c>
      <c r="G67" s="26"/>
      <c r="H67" s="2">
        <f t="shared" ref="H67:H130" si="1">F67*G67</f>
        <v>0</v>
      </c>
    </row>
    <row r="68" spans="2:9">
      <c r="B68" s="1" t="s">
        <v>130</v>
      </c>
      <c r="C68" s="1" t="s">
        <v>346</v>
      </c>
      <c r="D68" s="2">
        <f>D67*12</f>
        <v>20.399999999999999</v>
      </c>
      <c r="E68" s="13">
        <v>0.4</v>
      </c>
      <c r="F68" s="2">
        <f>D68*0.6</f>
        <v>12.239999999999998</v>
      </c>
      <c r="G68" s="26"/>
      <c r="H68" s="2">
        <f t="shared" si="1"/>
        <v>0</v>
      </c>
    </row>
    <row r="69" spans="2:9">
      <c r="B69" s="1" t="s">
        <v>131</v>
      </c>
      <c r="C69" s="1" t="s">
        <v>347</v>
      </c>
      <c r="D69" s="2">
        <v>2.1</v>
      </c>
      <c r="E69" s="13">
        <v>0.2</v>
      </c>
      <c r="F69" s="2">
        <f>D69*0.8</f>
        <v>1.6800000000000002</v>
      </c>
      <c r="G69" s="26"/>
      <c r="H69" s="2">
        <f t="shared" si="1"/>
        <v>0</v>
      </c>
    </row>
    <row r="70" spans="2:9">
      <c r="B70" s="1" t="s">
        <v>131</v>
      </c>
      <c r="C70" s="1" t="s">
        <v>348</v>
      </c>
      <c r="D70" s="2">
        <v>18.899999999999999</v>
      </c>
      <c r="E70" s="13">
        <v>0.4</v>
      </c>
      <c r="F70" s="2">
        <f>D70*0.6</f>
        <v>11.339999999999998</v>
      </c>
      <c r="G70" s="26"/>
      <c r="H70" s="2">
        <f t="shared" si="1"/>
        <v>0</v>
      </c>
    </row>
    <row r="71" spans="2:9">
      <c r="B71" s="1" t="s">
        <v>132</v>
      </c>
      <c r="C71" s="1" t="s">
        <v>349</v>
      </c>
      <c r="D71" s="2">
        <v>2.8</v>
      </c>
      <c r="E71" s="13">
        <v>0.2</v>
      </c>
      <c r="F71" s="2">
        <f>D71*0.8</f>
        <v>2.2399999999999998</v>
      </c>
      <c r="G71" s="26"/>
      <c r="H71" s="2">
        <f t="shared" si="1"/>
        <v>0</v>
      </c>
      <c r="I71" s="8"/>
    </row>
    <row r="72" spans="2:9">
      <c r="B72" s="1" t="s">
        <v>132</v>
      </c>
      <c r="C72" s="1" t="s">
        <v>350</v>
      </c>
      <c r="D72" s="2">
        <v>13.3</v>
      </c>
      <c r="E72" s="13">
        <v>0.3</v>
      </c>
      <c r="F72" s="2">
        <f>D72*0.7</f>
        <v>9.31</v>
      </c>
      <c r="G72" s="26"/>
      <c r="H72" s="2">
        <f t="shared" si="1"/>
        <v>0</v>
      </c>
      <c r="I72" s="8"/>
    </row>
    <row r="73" spans="2:9">
      <c r="B73" s="1" t="s">
        <v>23</v>
      </c>
      <c r="C73" s="1" t="s">
        <v>24</v>
      </c>
      <c r="D73" s="2">
        <v>10.95</v>
      </c>
      <c r="E73" s="13">
        <v>0.3</v>
      </c>
      <c r="F73" s="2">
        <f>D73*0.7</f>
        <v>7.6649999999999991</v>
      </c>
      <c r="G73" s="26"/>
      <c r="H73" s="2">
        <f t="shared" si="1"/>
        <v>0</v>
      </c>
    </row>
    <row r="74" spans="2:9">
      <c r="B74" s="1" t="s">
        <v>133</v>
      </c>
      <c r="C74" s="1" t="s">
        <v>134</v>
      </c>
      <c r="D74" s="2">
        <v>4.99</v>
      </c>
      <c r="E74" s="13">
        <v>0.3</v>
      </c>
      <c r="F74" s="2">
        <f>D74*0.7</f>
        <v>3.4929999999999999</v>
      </c>
      <c r="G74" s="26"/>
      <c r="H74" s="2">
        <f t="shared" si="1"/>
        <v>0</v>
      </c>
    </row>
    <row r="75" spans="2:9">
      <c r="B75" s="1" t="s">
        <v>158</v>
      </c>
      <c r="C75" s="1" t="s">
        <v>368</v>
      </c>
      <c r="D75" s="2">
        <v>1.25</v>
      </c>
      <c r="E75" s="13">
        <v>0.2</v>
      </c>
      <c r="F75" s="2">
        <f>D75*0.8</f>
        <v>1</v>
      </c>
      <c r="G75" s="26"/>
      <c r="H75" s="2">
        <f t="shared" si="1"/>
        <v>0</v>
      </c>
    </row>
    <row r="76" spans="2:9">
      <c r="B76" s="1" t="s">
        <v>158</v>
      </c>
      <c r="C76" s="1" t="s">
        <v>369</v>
      </c>
      <c r="D76" s="2">
        <f>D75*5</f>
        <v>6.25</v>
      </c>
      <c r="E76" s="13">
        <v>0.3</v>
      </c>
      <c r="F76" s="2">
        <f>D76*0.7</f>
        <v>4.375</v>
      </c>
      <c r="G76" s="26"/>
      <c r="H76" s="2">
        <f t="shared" si="1"/>
        <v>0</v>
      </c>
    </row>
    <row r="77" spans="2:9">
      <c r="B77" s="1" t="s">
        <v>162</v>
      </c>
      <c r="C77" s="1" t="s">
        <v>370</v>
      </c>
      <c r="D77" s="2">
        <v>2.8</v>
      </c>
      <c r="E77" s="13">
        <v>0.2</v>
      </c>
      <c r="F77" s="2">
        <f>D77*0.8</f>
        <v>2.2399999999999998</v>
      </c>
      <c r="G77" s="26"/>
      <c r="H77" s="2">
        <f t="shared" si="1"/>
        <v>0</v>
      </c>
    </row>
    <row r="78" spans="2:9">
      <c r="B78" s="1" t="s">
        <v>162</v>
      </c>
      <c r="C78" s="1" t="s">
        <v>371</v>
      </c>
      <c r="D78" s="2">
        <f>D77*10</f>
        <v>28</v>
      </c>
      <c r="E78" s="13">
        <v>0.3</v>
      </c>
      <c r="F78" s="2">
        <f>D78*0.7</f>
        <v>19.599999999999998</v>
      </c>
      <c r="G78" s="26"/>
      <c r="H78" s="2">
        <f t="shared" si="1"/>
        <v>0</v>
      </c>
    </row>
    <row r="79" spans="2:9">
      <c r="B79" s="1" t="s">
        <v>169</v>
      </c>
      <c r="C79" s="1" t="s">
        <v>378</v>
      </c>
      <c r="D79" s="2">
        <v>5.35</v>
      </c>
      <c r="E79" s="13">
        <v>0.2</v>
      </c>
      <c r="F79" s="2">
        <f>D79*0.8</f>
        <v>4.28</v>
      </c>
      <c r="G79" s="26"/>
      <c r="H79" s="2">
        <f t="shared" si="1"/>
        <v>0</v>
      </c>
    </row>
    <row r="80" spans="2:9">
      <c r="B80" s="1" t="s">
        <v>169</v>
      </c>
      <c r="C80" s="1" t="s">
        <v>379</v>
      </c>
      <c r="D80" s="2">
        <f>D79*6</f>
        <v>32.099999999999994</v>
      </c>
      <c r="E80" s="13">
        <v>0.4</v>
      </c>
      <c r="F80" s="2">
        <f>D80*0.6</f>
        <v>19.259999999999994</v>
      </c>
      <c r="G80" s="26"/>
      <c r="H80" s="2">
        <f t="shared" si="1"/>
        <v>0</v>
      </c>
    </row>
    <row r="81" spans="2:8">
      <c r="B81" s="1" t="s">
        <v>170</v>
      </c>
      <c r="C81" s="1" t="s">
        <v>380</v>
      </c>
      <c r="D81" s="2">
        <v>1.95</v>
      </c>
      <c r="E81" s="13">
        <v>0.2</v>
      </c>
      <c r="F81" s="2">
        <f>D81*0.8</f>
        <v>1.56</v>
      </c>
      <c r="G81" s="26"/>
      <c r="H81" s="2">
        <f t="shared" si="1"/>
        <v>0</v>
      </c>
    </row>
    <row r="82" spans="2:8">
      <c r="B82" s="1" t="s">
        <v>170</v>
      </c>
      <c r="C82" s="1" t="s">
        <v>381</v>
      </c>
      <c r="D82" s="2">
        <f>1.95*5</f>
        <v>9.75</v>
      </c>
      <c r="E82" s="13">
        <v>0.3</v>
      </c>
      <c r="F82" s="2">
        <f>D82*0.7</f>
        <v>6.8249999999999993</v>
      </c>
      <c r="G82" s="26"/>
      <c r="H82" s="2">
        <f t="shared" si="1"/>
        <v>0</v>
      </c>
    </row>
    <row r="83" spans="2:8">
      <c r="B83" s="1" t="s">
        <v>171</v>
      </c>
      <c r="C83" s="1" t="s">
        <v>382</v>
      </c>
      <c r="D83" s="2">
        <v>6.4</v>
      </c>
      <c r="E83" s="13">
        <v>0.2</v>
      </c>
      <c r="F83" s="2">
        <f>D83*0.8</f>
        <v>5.120000000000001</v>
      </c>
      <c r="G83" s="26"/>
      <c r="H83" s="2">
        <f t="shared" si="1"/>
        <v>0</v>
      </c>
    </row>
    <row r="84" spans="2:8">
      <c r="B84" s="1" t="s">
        <v>172</v>
      </c>
      <c r="C84" s="1" t="s">
        <v>383</v>
      </c>
      <c r="D84" s="2">
        <v>6.4</v>
      </c>
      <c r="E84" s="13">
        <v>0.2</v>
      </c>
      <c r="F84" s="2">
        <f>D84*0.8</f>
        <v>5.120000000000001</v>
      </c>
      <c r="G84" s="26"/>
      <c r="H84" s="2">
        <f t="shared" si="1"/>
        <v>0</v>
      </c>
    </row>
    <row r="85" spans="2:8">
      <c r="B85" s="1" t="s">
        <v>176</v>
      </c>
      <c r="C85" s="1" t="s">
        <v>54</v>
      </c>
      <c r="D85" s="2">
        <v>1.8</v>
      </c>
      <c r="E85" s="13">
        <v>0.2</v>
      </c>
      <c r="F85" s="2">
        <f>D85*0.8</f>
        <v>1.4400000000000002</v>
      </c>
      <c r="G85" s="26"/>
      <c r="H85" s="2">
        <f t="shared" si="1"/>
        <v>0</v>
      </c>
    </row>
    <row r="86" spans="2:8">
      <c r="B86" s="1" t="s">
        <v>183</v>
      </c>
      <c r="C86" s="1" t="s">
        <v>384</v>
      </c>
      <c r="D86" s="2">
        <v>3.2</v>
      </c>
      <c r="E86" s="13">
        <v>0.2</v>
      </c>
      <c r="F86" s="2">
        <f>D86*0.8</f>
        <v>2.5600000000000005</v>
      </c>
      <c r="G86" s="26"/>
      <c r="H86" s="2">
        <f t="shared" si="1"/>
        <v>0</v>
      </c>
    </row>
    <row r="87" spans="2:8">
      <c r="B87" s="1" t="s">
        <v>184</v>
      </c>
      <c r="C87" s="1" t="s">
        <v>386</v>
      </c>
      <c r="D87" s="2">
        <v>3.2</v>
      </c>
      <c r="E87" s="13">
        <v>0.2</v>
      </c>
      <c r="F87" s="2">
        <f>D87*0.8</f>
        <v>2.5600000000000005</v>
      </c>
      <c r="G87" s="26"/>
      <c r="H87" s="2">
        <f t="shared" si="1"/>
        <v>0</v>
      </c>
    </row>
    <row r="88" spans="2:8">
      <c r="B88" s="1" t="s">
        <v>385</v>
      </c>
      <c r="C88" s="1" t="s">
        <v>387</v>
      </c>
      <c r="D88" s="2">
        <v>32</v>
      </c>
      <c r="E88" s="13">
        <v>0.4</v>
      </c>
      <c r="F88" s="2">
        <f>D88*0.6</f>
        <v>19.2</v>
      </c>
      <c r="G88" s="26"/>
      <c r="H88" s="2">
        <f t="shared" si="1"/>
        <v>0</v>
      </c>
    </row>
    <row r="89" spans="2:8">
      <c r="B89" s="1" t="s">
        <v>185</v>
      </c>
      <c r="C89" s="1" t="s">
        <v>390</v>
      </c>
      <c r="D89" s="2">
        <v>1.99</v>
      </c>
      <c r="E89" s="13">
        <v>0.2</v>
      </c>
      <c r="F89" s="2">
        <f>D89*0.8</f>
        <v>1.5920000000000001</v>
      </c>
      <c r="G89" s="26"/>
      <c r="H89" s="2">
        <f t="shared" si="1"/>
        <v>0</v>
      </c>
    </row>
    <row r="90" spans="2:8">
      <c r="B90" s="1" t="s">
        <v>186</v>
      </c>
      <c r="C90" s="1" t="s">
        <v>391</v>
      </c>
      <c r="D90" s="2">
        <v>1.99</v>
      </c>
      <c r="E90" s="13">
        <v>0.2</v>
      </c>
      <c r="F90" s="2">
        <v>1.59</v>
      </c>
      <c r="G90" s="26"/>
      <c r="H90" s="2">
        <f t="shared" si="1"/>
        <v>0</v>
      </c>
    </row>
    <row r="91" spans="2:8">
      <c r="B91" s="1" t="s">
        <v>187</v>
      </c>
      <c r="C91" s="1" t="s">
        <v>392</v>
      </c>
      <c r="D91" s="2">
        <v>1.99</v>
      </c>
      <c r="E91" s="13">
        <v>0.2</v>
      </c>
      <c r="F91" s="2">
        <v>1.59</v>
      </c>
      <c r="G91" s="26"/>
      <c r="H91" s="2">
        <f t="shared" si="1"/>
        <v>0</v>
      </c>
    </row>
    <row r="92" spans="2:8">
      <c r="B92" s="1" t="s">
        <v>388</v>
      </c>
      <c r="C92" s="1" t="s">
        <v>389</v>
      </c>
      <c r="D92" s="2">
        <v>19.989999999999998</v>
      </c>
      <c r="E92" s="13">
        <v>0.4</v>
      </c>
      <c r="F92" s="2">
        <f>D92*0.6</f>
        <v>11.993999999999998</v>
      </c>
      <c r="G92" s="26"/>
      <c r="H92" s="2">
        <f t="shared" si="1"/>
        <v>0</v>
      </c>
    </row>
    <row r="93" spans="2:8">
      <c r="B93" s="1" t="s">
        <v>188</v>
      </c>
      <c r="C93" s="1" t="s">
        <v>393</v>
      </c>
      <c r="D93" s="2">
        <v>4.4000000000000004</v>
      </c>
      <c r="E93" s="13">
        <v>0.2</v>
      </c>
      <c r="F93" s="2">
        <f>D93*0.8</f>
        <v>3.5200000000000005</v>
      </c>
      <c r="G93" s="26"/>
      <c r="H93" s="2">
        <f t="shared" si="1"/>
        <v>0</v>
      </c>
    </row>
    <row r="94" spans="2:8">
      <c r="B94" s="1" t="s">
        <v>394</v>
      </c>
      <c r="C94" s="1" t="s">
        <v>395</v>
      </c>
      <c r="D94" s="2">
        <f>D93*6</f>
        <v>26.400000000000002</v>
      </c>
      <c r="E94" s="13">
        <v>0.4</v>
      </c>
      <c r="F94" s="2">
        <f>D94*0.6</f>
        <v>15.84</v>
      </c>
      <c r="G94" s="26"/>
      <c r="H94" s="2">
        <f t="shared" si="1"/>
        <v>0</v>
      </c>
    </row>
    <row r="95" spans="2:8">
      <c r="B95" s="1" t="s">
        <v>189</v>
      </c>
      <c r="C95" s="1" t="s">
        <v>396</v>
      </c>
      <c r="D95" s="2">
        <v>4.4000000000000004</v>
      </c>
      <c r="E95" s="13">
        <v>0.2</v>
      </c>
      <c r="F95" s="2">
        <f>D95*0.8</f>
        <v>3.5200000000000005</v>
      </c>
      <c r="G95" s="26"/>
      <c r="H95" s="2">
        <f t="shared" si="1"/>
        <v>0</v>
      </c>
    </row>
    <row r="96" spans="2:8">
      <c r="B96" s="1" t="s">
        <v>190</v>
      </c>
      <c r="C96" s="1" t="s">
        <v>397</v>
      </c>
      <c r="D96" s="2">
        <v>2.6</v>
      </c>
      <c r="E96" s="13">
        <v>0.2</v>
      </c>
      <c r="F96" s="2">
        <f>D96*0.8</f>
        <v>2.08</v>
      </c>
      <c r="G96" s="26"/>
      <c r="H96" s="2">
        <f t="shared" si="1"/>
        <v>0</v>
      </c>
    </row>
    <row r="97" spans="2:8">
      <c r="B97" s="1" t="s">
        <v>191</v>
      </c>
      <c r="C97" s="1" t="s">
        <v>398</v>
      </c>
      <c r="D97" s="2">
        <v>2.6</v>
      </c>
      <c r="E97" s="13">
        <v>0.2</v>
      </c>
      <c r="F97" s="2">
        <f>D97*0.8</f>
        <v>2.08</v>
      </c>
      <c r="G97" s="26"/>
      <c r="H97" s="2">
        <f t="shared" si="1"/>
        <v>0</v>
      </c>
    </row>
    <row r="98" spans="2:8">
      <c r="B98" s="1" t="s">
        <v>399</v>
      </c>
      <c r="C98" s="1" t="s">
        <v>400</v>
      </c>
      <c r="D98" s="2">
        <v>26</v>
      </c>
      <c r="E98" s="13">
        <v>0.4</v>
      </c>
      <c r="F98" s="2">
        <f>D98*0.6</f>
        <v>15.6</v>
      </c>
      <c r="G98" s="26"/>
      <c r="H98" s="2">
        <f t="shared" si="1"/>
        <v>0</v>
      </c>
    </row>
    <row r="99" spans="2:8">
      <c r="B99" t="s">
        <v>60</v>
      </c>
      <c r="C99" s="1" t="s">
        <v>401</v>
      </c>
      <c r="D99" s="2">
        <v>2.9</v>
      </c>
      <c r="E99" s="13">
        <v>0.2</v>
      </c>
      <c r="F99" s="2">
        <f>D99*0.8</f>
        <v>2.3199999999999998</v>
      </c>
      <c r="G99" s="26"/>
      <c r="H99" s="2">
        <f t="shared" si="1"/>
        <v>0</v>
      </c>
    </row>
    <row r="100" spans="2:8">
      <c r="B100" t="s">
        <v>60</v>
      </c>
      <c r="C100" s="1" t="s">
        <v>403</v>
      </c>
      <c r="D100" s="2">
        <v>13.8</v>
      </c>
      <c r="E100" s="13">
        <v>0.3</v>
      </c>
      <c r="F100" s="2">
        <f>D100*0.7</f>
        <v>9.66</v>
      </c>
      <c r="G100" s="26"/>
      <c r="H100" s="2">
        <f t="shared" si="1"/>
        <v>0</v>
      </c>
    </row>
    <row r="101" spans="2:8">
      <c r="B101" t="s">
        <v>60</v>
      </c>
      <c r="C101" s="1" t="s">
        <v>402</v>
      </c>
      <c r="D101" s="2">
        <v>27.6</v>
      </c>
      <c r="E101" s="13">
        <v>0.4</v>
      </c>
      <c r="F101" s="2">
        <f>D101*0.6</f>
        <v>16.559999999999999</v>
      </c>
      <c r="G101" s="26"/>
      <c r="H101" s="2">
        <f t="shared" si="1"/>
        <v>0</v>
      </c>
    </row>
    <row r="102" spans="2:8">
      <c r="B102" t="s">
        <v>61</v>
      </c>
      <c r="C102" s="1" t="s">
        <v>404</v>
      </c>
      <c r="D102" s="2">
        <v>2.9</v>
      </c>
      <c r="E102" s="13">
        <v>0.2</v>
      </c>
      <c r="F102" s="2">
        <f>D102*0.8</f>
        <v>2.3199999999999998</v>
      </c>
      <c r="G102" s="26"/>
      <c r="H102" s="2">
        <f t="shared" si="1"/>
        <v>0</v>
      </c>
    </row>
    <row r="103" spans="2:8">
      <c r="B103" t="s">
        <v>61</v>
      </c>
      <c r="C103" s="1" t="s">
        <v>405</v>
      </c>
      <c r="D103" s="2">
        <v>13.8</v>
      </c>
      <c r="E103" s="13">
        <v>0.3</v>
      </c>
      <c r="F103" s="2">
        <f>D103*0.7</f>
        <v>9.66</v>
      </c>
      <c r="G103" s="26"/>
      <c r="H103" s="2">
        <f t="shared" si="1"/>
        <v>0</v>
      </c>
    </row>
    <row r="104" spans="2:8">
      <c r="B104" t="s">
        <v>61</v>
      </c>
      <c r="C104" s="1" t="s">
        <v>406</v>
      </c>
      <c r="D104" s="2">
        <v>27.6</v>
      </c>
      <c r="E104" s="13">
        <v>0.4</v>
      </c>
      <c r="F104" s="2">
        <f>D104*0.6</f>
        <v>16.559999999999999</v>
      </c>
      <c r="G104" s="26"/>
      <c r="H104" s="2">
        <f t="shared" si="1"/>
        <v>0</v>
      </c>
    </row>
    <row r="105" spans="2:8">
      <c r="B105" t="s">
        <v>62</v>
      </c>
      <c r="C105" s="1" t="s">
        <v>407</v>
      </c>
      <c r="D105" s="2">
        <v>2.9</v>
      </c>
      <c r="E105" s="13">
        <v>0.2</v>
      </c>
      <c r="F105" s="2">
        <f>D105*0.8</f>
        <v>2.3199999999999998</v>
      </c>
      <c r="G105" s="26"/>
      <c r="H105" s="2">
        <f t="shared" si="1"/>
        <v>0</v>
      </c>
    </row>
    <row r="106" spans="2:8">
      <c r="B106" t="s">
        <v>62</v>
      </c>
      <c r="C106" s="1" t="s">
        <v>408</v>
      </c>
      <c r="D106" s="2">
        <v>13.8</v>
      </c>
      <c r="E106" s="13">
        <v>0.3</v>
      </c>
      <c r="F106" s="2">
        <f>D106*0.7</f>
        <v>9.66</v>
      </c>
      <c r="G106" s="26"/>
      <c r="H106" s="2">
        <f t="shared" si="1"/>
        <v>0</v>
      </c>
    </row>
    <row r="107" spans="2:8">
      <c r="B107" t="s">
        <v>62</v>
      </c>
      <c r="C107" s="1" t="s">
        <v>409</v>
      </c>
      <c r="D107" s="2">
        <v>27.6</v>
      </c>
      <c r="E107" s="13">
        <v>0.4</v>
      </c>
      <c r="F107" s="2">
        <f>D107*0.6</f>
        <v>16.559999999999999</v>
      </c>
      <c r="G107" s="26"/>
      <c r="H107" s="2">
        <f t="shared" si="1"/>
        <v>0</v>
      </c>
    </row>
    <row r="108" spans="2:8">
      <c r="B108" t="s">
        <v>63</v>
      </c>
      <c r="C108" s="1" t="s">
        <v>410</v>
      </c>
      <c r="D108" s="2">
        <v>4.05</v>
      </c>
      <c r="E108" s="13">
        <v>0.2</v>
      </c>
      <c r="F108" s="2">
        <f>D108*0.8</f>
        <v>3.24</v>
      </c>
      <c r="G108" s="26"/>
      <c r="H108" s="2">
        <f t="shared" si="1"/>
        <v>0</v>
      </c>
    </row>
    <row r="109" spans="2:8">
      <c r="B109" t="s">
        <v>63</v>
      </c>
      <c r="C109" s="1" t="s">
        <v>411</v>
      </c>
      <c r="D109" s="2">
        <v>19.25</v>
      </c>
      <c r="E109" s="13">
        <v>0.3</v>
      </c>
      <c r="F109" s="2">
        <f>D109*0.7</f>
        <v>13.475</v>
      </c>
      <c r="G109" s="26"/>
      <c r="H109" s="2">
        <f t="shared" si="1"/>
        <v>0</v>
      </c>
    </row>
    <row r="110" spans="2:8">
      <c r="B110" t="s">
        <v>63</v>
      </c>
      <c r="C110" s="1" t="s">
        <v>412</v>
      </c>
      <c r="D110" s="2">
        <f>D109*2</f>
        <v>38.5</v>
      </c>
      <c r="E110" s="13">
        <v>0.4</v>
      </c>
      <c r="F110" s="2">
        <f>D110*0.6</f>
        <v>23.099999999999998</v>
      </c>
      <c r="G110" s="26"/>
      <c r="H110" s="2">
        <f t="shared" si="1"/>
        <v>0</v>
      </c>
    </row>
    <row r="111" spans="2:8">
      <c r="B111" t="s">
        <v>192</v>
      </c>
      <c r="C111" s="1" t="s">
        <v>413</v>
      </c>
      <c r="D111" s="2">
        <v>2.35</v>
      </c>
      <c r="E111" s="14">
        <v>0.2</v>
      </c>
      <c r="F111" s="2">
        <f>D111*0.8</f>
        <v>1.8800000000000001</v>
      </c>
      <c r="G111" s="26"/>
      <c r="H111" s="2">
        <f t="shared" si="1"/>
        <v>0</v>
      </c>
    </row>
    <row r="112" spans="2:8">
      <c r="B112" t="s">
        <v>192</v>
      </c>
      <c r="C112" s="1" t="s">
        <v>414</v>
      </c>
      <c r="D112" s="2">
        <f>D111*5</f>
        <v>11.75</v>
      </c>
      <c r="E112" s="14">
        <v>0.3</v>
      </c>
      <c r="F112" s="2">
        <f>D112*0.7</f>
        <v>8.2249999999999996</v>
      </c>
      <c r="G112" s="26"/>
      <c r="H112" s="2">
        <f t="shared" si="1"/>
        <v>0</v>
      </c>
    </row>
    <row r="113" spans="2:8">
      <c r="B113" s="1" t="s">
        <v>193</v>
      </c>
      <c r="C113" s="1" t="s">
        <v>415</v>
      </c>
      <c r="D113" s="2">
        <v>2.5</v>
      </c>
      <c r="E113" s="13">
        <v>0.2</v>
      </c>
      <c r="F113" s="16">
        <f>D113*0.8</f>
        <v>2</v>
      </c>
      <c r="G113" s="26"/>
      <c r="H113" s="2">
        <f t="shared" si="1"/>
        <v>0</v>
      </c>
    </row>
    <row r="114" spans="2:8">
      <c r="B114" s="1" t="s">
        <v>193</v>
      </c>
      <c r="C114" s="1" t="s">
        <v>416</v>
      </c>
      <c r="D114" s="2">
        <f>D113*5</f>
        <v>12.5</v>
      </c>
      <c r="E114" s="13">
        <v>0.4</v>
      </c>
      <c r="F114" s="16">
        <f>D114*0.6</f>
        <v>7.5</v>
      </c>
      <c r="G114" s="26"/>
      <c r="H114" s="2">
        <f t="shared" si="1"/>
        <v>0</v>
      </c>
    </row>
    <row r="115" spans="2:8">
      <c r="B115" s="1" t="s">
        <v>194</v>
      </c>
      <c r="C115" s="1" t="s">
        <v>417</v>
      </c>
      <c r="D115" s="2">
        <v>2.5</v>
      </c>
      <c r="E115" s="13">
        <v>0.2</v>
      </c>
      <c r="F115" s="16">
        <f>D115*0.8</f>
        <v>2</v>
      </c>
      <c r="G115" s="26"/>
      <c r="H115" s="2">
        <f t="shared" si="1"/>
        <v>0</v>
      </c>
    </row>
    <row r="116" spans="2:8">
      <c r="B116" s="1" t="s">
        <v>194</v>
      </c>
      <c r="C116" s="1" t="s">
        <v>418</v>
      </c>
      <c r="D116" s="2">
        <f>D115*5</f>
        <v>12.5</v>
      </c>
      <c r="E116" s="13">
        <v>0.4</v>
      </c>
      <c r="F116" s="16">
        <f>D116*0.6</f>
        <v>7.5</v>
      </c>
      <c r="G116" s="26"/>
      <c r="H116" s="2">
        <f t="shared" si="1"/>
        <v>0</v>
      </c>
    </row>
    <row r="117" spans="2:8">
      <c r="B117" s="1" t="s">
        <v>195</v>
      </c>
      <c r="C117" s="1" t="s">
        <v>419</v>
      </c>
      <c r="D117" s="2">
        <v>4.3</v>
      </c>
      <c r="E117" s="14">
        <v>0.2</v>
      </c>
      <c r="F117" s="2">
        <f>D117*0.8</f>
        <v>3.44</v>
      </c>
      <c r="G117" s="26"/>
      <c r="H117" s="2">
        <f t="shared" si="1"/>
        <v>0</v>
      </c>
    </row>
    <row r="118" spans="2:8">
      <c r="B118" s="1" t="s">
        <v>195</v>
      </c>
      <c r="C118" s="1" t="s">
        <v>420</v>
      </c>
      <c r="D118" s="2">
        <v>10.4</v>
      </c>
      <c r="E118" s="14">
        <v>0.3</v>
      </c>
      <c r="F118" s="2">
        <f>D118*0.7</f>
        <v>7.2799999999999994</v>
      </c>
      <c r="G118" s="26"/>
      <c r="H118" s="2">
        <f t="shared" si="1"/>
        <v>0</v>
      </c>
    </row>
    <row r="119" spans="2:8">
      <c r="B119" s="1" t="s">
        <v>196</v>
      </c>
      <c r="C119" s="1" t="s">
        <v>421</v>
      </c>
      <c r="D119" s="2">
        <v>4.5</v>
      </c>
      <c r="E119" s="14">
        <v>0.2</v>
      </c>
      <c r="F119" s="2">
        <f>D119*0.8</f>
        <v>3.6</v>
      </c>
      <c r="G119" s="26"/>
      <c r="H119" s="2">
        <f t="shared" si="1"/>
        <v>0</v>
      </c>
    </row>
    <row r="120" spans="2:8">
      <c r="B120" s="1" t="s">
        <v>196</v>
      </c>
      <c r="C120" s="1" t="s">
        <v>422</v>
      </c>
      <c r="D120" s="2">
        <v>10.9</v>
      </c>
      <c r="E120" s="14">
        <v>0.3</v>
      </c>
      <c r="F120" s="2">
        <f>D120*0.7</f>
        <v>7.63</v>
      </c>
      <c r="G120" s="26"/>
      <c r="H120" s="2">
        <f t="shared" si="1"/>
        <v>0</v>
      </c>
    </row>
    <row r="121" spans="2:8">
      <c r="B121" s="1" t="s">
        <v>197</v>
      </c>
      <c r="C121" s="1" t="s">
        <v>423</v>
      </c>
      <c r="D121" s="2">
        <v>13.95</v>
      </c>
      <c r="E121" s="14">
        <v>0.4</v>
      </c>
      <c r="F121" s="2">
        <f>D121*0.6</f>
        <v>8.3699999999999992</v>
      </c>
      <c r="G121" s="26"/>
      <c r="H121" s="2">
        <f t="shared" si="1"/>
        <v>0</v>
      </c>
    </row>
    <row r="122" spans="2:8">
      <c r="B122" s="1" t="s">
        <v>198</v>
      </c>
      <c r="C122" s="1" t="s">
        <v>64</v>
      </c>
      <c r="D122" s="2">
        <v>2.65</v>
      </c>
      <c r="E122" s="14">
        <v>0.2</v>
      </c>
      <c r="F122" s="2">
        <f>D122*0.8</f>
        <v>2.12</v>
      </c>
      <c r="G122" s="26"/>
      <c r="H122" s="2">
        <f t="shared" si="1"/>
        <v>0</v>
      </c>
    </row>
    <row r="123" spans="2:8">
      <c r="B123" s="1" t="s">
        <v>199</v>
      </c>
      <c r="C123" s="1" t="s">
        <v>424</v>
      </c>
      <c r="D123" s="2">
        <v>2.35</v>
      </c>
      <c r="E123" s="13">
        <v>0.2</v>
      </c>
      <c r="F123" s="2">
        <f>D123*0.8</f>
        <v>1.8800000000000001</v>
      </c>
      <c r="G123" s="26"/>
      <c r="H123" s="2">
        <f t="shared" si="1"/>
        <v>0</v>
      </c>
    </row>
    <row r="124" spans="2:8">
      <c r="B124" s="1" t="s">
        <v>200</v>
      </c>
      <c r="C124" s="1" t="s">
        <v>425</v>
      </c>
      <c r="D124" s="2">
        <v>6.35</v>
      </c>
      <c r="E124" s="13">
        <v>0.3</v>
      </c>
      <c r="F124" s="2">
        <f>D124*0.7</f>
        <v>4.4449999999999994</v>
      </c>
      <c r="G124" s="26"/>
      <c r="H124" s="2">
        <f t="shared" si="1"/>
        <v>0</v>
      </c>
    </row>
    <row r="125" spans="2:8">
      <c r="B125" s="1" t="s">
        <v>201</v>
      </c>
      <c r="C125" t="s">
        <v>92</v>
      </c>
      <c r="D125" s="11">
        <v>5.25</v>
      </c>
      <c r="E125" s="14">
        <v>0.2</v>
      </c>
      <c r="F125" s="2">
        <f>D125*0.8</f>
        <v>4.2</v>
      </c>
      <c r="G125" s="26"/>
      <c r="H125" s="2">
        <f t="shared" si="1"/>
        <v>0</v>
      </c>
    </row>
    <row r="126" spans="2:8">
      <c r="B126" t="s">
        <v>202</v>
      </c>
      <c r="C126" t="s">
        <v>65</v>
      </c>
      <c r="D126" s="11">
        <v>1.7</v>
      </c>
      <c r="E126" s="14">
        <v>0.2</v>
      </c>
      <c r="F126" s="2">
        <f>D126*0.8</f>
        <v>1.36</v>
      </c>
      <c r="G126" s="26"/>
      <c r="H126" s="2">
        <f t="shared" si="1"/>
        <v>0</v>
      </c>
    </row>
    <row r="127" spans="2:8">
      <c r="B127" t="s">
        <v>203</v>
      </c>
      <c r="C127" t="s">
        <v>66</v>
      </c>
      <c r="D127" s="11">
        <v>1.7</v>
      </c>
      <c r="E127" s="14">
        <v>0.2</v>
      </c>
      <c r="F127" s="2">
        <f t="shared" ref="F127:F132" si="2">D127*0.8</f>
        <v>1.36</v>
      </c>
      <c r="G127" s="26"/>
      <c r="H127" s="2">
        <f t="shared" si="1"/>
        <v>0</v>
      </c>
    </row>
    <row r="128" spans="2:8">
      <c r="B128" t="s">
        <v>204</v>
      </c>
      <c r="C128" t="s">
        <v>67</v>
      </c>
      <c r="D128" s="11">
        <v>1.7</v>
      </c>
      <c r="E128" s="14">
        <v>0.2</v>
      </c>
      <c r="F128" s="2">
        <f t="shared" si="2"/>
        <v>1.36</v>
      </c>
      <c r="G128" s="26"/>
      <c r="H128" s="2">
        <f t="shared" si="1"/>
        <v>0</v>
      </c>
    </row>
    <row r="129" spans="2:8">
      <c r="B129" t="s">
        <v>205</v>
      </c>
      <c r="C129" t="s">
        <v>68</v>
      </c>
      <c r="D129" s="11">
        <v>1.7</v>
      </c>
      <c r="E129" s="14">
        <v>0.2</v>
      </c>
      <c r="F129" s="2">
        <f t="shared" si="2"/>
        <v>1.36</v>
      </c>
      <c r="G129" s="26"/>
      <c r="H129" s="2">
        <f t="shared" si="1"/>
        <v>0</v>
      </c>
    </row>
    <row r="130" spans="2:8">
      <c r="B130" t="s">
        <v>206</v>
      </c>
      <c r="C130" t="s">
        <v>69</v>
      </c>
      <c r="D130" s="11">
        <v>1.7</v>
      </c>
      <c r="E130" s="14">
        <v>0.2</v>
      </c>
      <c r="F130" s="2">
        <f t="shared" si="2"/>
        <v>1.36</v>
      </c>
      <c r="G130" s="26"/>
      <c r="H130" s="2">
        <f t="shared" si="1"/>
        <v>0</v>
      </c>
    </row>
    <row r="131" spans="2:8">
      <c r="B131" t="s">
        <v>207</v>
      </c>
      <c r="C131" t="s">
        <v>70</v>
      </c>
      <c r="D131" s="11">
        <v>1.8</v>
      </c>
      <c r="E131" s="14">
        <v>0.2</v>
      </c>
      <c r="F131" s="2">
        <f t="shared" si="2"/>
        <v>1.4400000000000002</v>
      </c>
      <c r="G131" s="26"/>
      <c r="H131" s="2">
        <f t="shared" ref="H131:H190" si="3">F131*G131</f>
        <v>0</v>
      </c>
    </row>
    <row r="132" spans="2:8">
      <c r="B132" t="s">
        <v>208</v>
      </c>
      <c r="C132" t="s">
        <v>71</v>
      </c>
      <c r="D132" s="11">
        <v>1.8</v>
      </c>
      <c r="E132" s="14">
        <v>0.2</v>
      </c>
      <c r="F132" s="2">
        <f t="shared" si="2"/>
        <v>1.4400000000000002</v>
      </c>
      <c r="G132" s="26"/>
      <c r="H132" s="2">
        <f t="shared" si="3"/>
        <v>0</v>
      </c>
    </row>
    <row r="133" spans="2:8">
      <c r="B133" t="s">
        <v>209</v>
      </c>
      <c r="C133" t="s">
        <v>426</v>
      </c>
      <c r="D133" s="11">
        <v>3.95</v>
      </c>
      <c r="E133" s="14">
        <v>0.2</v>
      </c>
      <c r="F133" s="2">
        <f>D133*0.8</f>
        <v>3.16</v>
      </c>
      <c r="G133" s="26"/>
      <c r="H133" s="2">
        <f t="shared" si="3"/>
        <v>0</v>
      </c>
    </row>
    <row r="134" spans="2:8">
      <c r="B134" t="s">
        <v>209</v>
      </c>
      <c r="C134" t="s">
        <v>427</v>
      </c>
      <c r="D134" s="11">
        <f>18.75*2</f>
        <v>37.5</v>
      </c>
      <c r="E134" s="14">
        <v>0.4</v>
      </c>
      <c r="F134" s="2">
        <f>D134*0.6</f>
        <v>22.5</v>
      </c>
      <c r="G134" s="26"/>
      <c r="H134" s="2">
        <f t="shared" si="3"/>
        <v>0</v>
      </c>
    </row>
    <row r="135" spans="2:8">
      <c r="B135" t="s">
        <v>210</v>
      </c>
      <c r="C135" t="s">
        <v>428</v>
      </c>
      <c r="D135" s="11">
        <v>3.95</v>
      </c>
      <c r="E135" s="14">
        <v>0.2</v>
      </c>
      <c r="F135" s="2">
        <f>D135*0.8</f>
        <v>3.16</v>
      </c>
      <c r="G135" s="26"/>
      <c r="H135" s="2">
        <f t="shared" si="3"/>
        <v>0</v>
      </c>
    </row>
    <row r="136" spans="2:8">
      <c r="B136" t="s">
        <v>210</v>
      </c>
      <c r="C136" t="s">
        <v>429</v>
      </c>
      <c r="D136" s="11">
        <v>37.5</v>
      </c>
      <c r="E136" s="14">
        <v>0.4</v>
      </c>
      <c r="F136" s="2">
        <f>D136*0.6</f>
        <v>22.5</v>
      </c>
      <c r="G136" s="26"/>
      <c r="H136" s="2">
        <f t="shared" si="3"/>
        <v>0</v>
      </c>
    </row>
    <row r="137" spans="2:8">
      <c r="B137" t="s">
        <v>211</v>
      </c>
      <c r="C137" t="s">
        <v>430</v>
      </c>
      <c r="D137" s="11">
        <v>2.6</v>
      </c>
      <c r="E137" s="14">
        <v>0.2</v>
      </c>
      <c r="F137" s="2">
        <f>D137*0.8</f>
        <v>2.08</v>
      </c>
      <c r="G137" s="26"/>
      <c r="H137" s="2">
        <f t="shared" si="3"/>
        <v>0</v>
      </c>
    </row>
    <row r="138" spans="2:8">
      <c r="B138" t="s">
        <v>211</v>
      </c>
      <c r="C138" t="s">
        <v>431</v>
      </c>
      <c r="D138" s="11">
        <f>6.3*2</f>
        <v>12.6</v>
      </c>
      <c r="E138" s="14">
        <v>0.4</v>
      </c>
      <c r="F138" s="2">
        <f>D138*0.6</f>
        <v>7.56</v>
      </c>
      <c r="G138" s="26"/>
      <c r="H138" s="2">
        <f t="shared" si="3"/>
        <v>0</v>
      </c>
    </row>
    <row r="139" spans="2:8">
      <c r="B139" t="s">
        <v>432</v>
      </c>
      <c r="C139" t="s">
        <v>72</v>
      </c>
      <c r="D139" s="11">
        <v>2.5</v>
      </c>
      <c r="E139" s="14">
        <v>0.3</v>
      </c>
      <c r="F139" s="2">
        <f>+D139*0.7</f>
        <v>1.75</v>
      </c>
      <c r="G139" s="26"/>
      <c r="H139" s="2">
        <f t="shared" si="3"/>
        <v>0</v>
      </c>
    </row>
    <row r="140" spans="2:8">
      <c r="B140" t="s">
        <v>213</v>
      </c>
      <c r="C140" t="s">
        <v>433</v>
      </c>
      <c r="D140" s="11">
        <v>4.2</v>
      </c>
      <c r="E140" s="14">
        <v>0.2</v>
      </c>
      <c r="F140" s="2">
        <f>D140*0.8</f>
        <v>3.3600000000000003</v>
      </c>
      <c r="G140" s="26"/>
      <c r="H140" s="2">
        <f t="shared" si="3"/>
        <v>0</v>
      </c>
    </row>
    <row r="141" spans="2:8">
      <c r="B141" t="s">
        <v>214</v>
      </c>
      <c r="C141" t="s">
        <v>434</v>
      </c>
      <c r="D141" s="11">
        <v>4.2</v>
      </c>
      <c r="E141" s="14">
        <v>0.2</v>
      </c>
      <c r="F141" s="2">
        <f>D141*0.8</f>
        <v>3.3600000000000003</v>
      </c>
      <c r="G141" s="26"/>
      <c r="H141" s="2">
        <f t="shared" si="3"/>
        <v>0</v>
      </c>
    </row>
    <row r="142" spans="2:8">
      <c r="B142" t="s">
        <v>215</v>
      </c>
      <c r="C142" t="s">
        <v>435</v>
      </c>
      <c r="D142" s="11">
        <v>4.2</v>
      </c>
      <c r="E142" s="14">
        <v>0.2</v>
      </c>
      <c r="F142" s="2">
        <f>D142*0.8</f>
        <v>3.3600000000000003</v>
      </c>
      <c r="G142" s="26"/>
      <c r="H142" s="2">
        <f t="shared" si="3"/>
        <v>0</v>
      </c>
    </row>
    <row r="143" spans="2:8">
      <c r="B143" t="s">
        <v>216</v>
      </c>
      <c r="C143" s="1" t="s">
        <v>436</v>
      </c>
      <c r="D143" s="2">
        <v>4.7</v>
      </c>
      <c r="E143" s="13">
        <v>0.4</v>
      </c>
      <c r="F143" s="2">
        <f>D143*0.6</f>
        <v>2.82</v>
      </c>
      <c r="G143" s="26"/>
      <c r="H143" s="2">
        <f t="shared" si="3"/>
        <v>0</v>
      </c>
    </row>
    <row r="144" spans="2:8">
      <c r="B144" t="s">
        <v>217</v>
      </c>
      <c r="C144" s="1" t="s">
        <v>439</v>
      </c>
      <c r="D144" s="2">
        <v>1.5</v>
      </c>
      <c r="E144" s="13">
        <v>0.2</v>
      </c>
      <c r="F144" s="2">
        <f>D144*0.8</f>
        <v>1.2000000000000002</v>
      </c>
      <c r="G144" s="26"/>
      <c r="H144" s="2">
        <f t="shared" si="3"/>
        <v>0</v>
      </c>
    </row>
    <row r="145" spans="2:8">
      <c r="B145" t="s">
        <v>437</v>
      </c>
      <c r="C145" s="1" t="s">
        <v>438</v>
      </c>
      <c r="D145" s="2">
        <f>D144*18</f>
        <v>27</v>
      </c>
      <c r="E145" s="13">
        <v>0.4</v>
      </c>
      <c r="F145" s="2">
        <f>D145*0.6</f>
        <v>16.2</v>
      </c>
      <c r="G145" s="26"/>
      <c r="H145" s="2">
        <f t="shared" si="3"/>
        <v>0</v>
      </c>
    </row>
    <row r="146" spans="2:8">
      <c r="B146" s="8" t="s">
        <v>218</v>
      </c>
      <c r="C146" s="1" t="s">
        <v>440</v>
      </c>
      <c r="D146" s="2">
        <v>6.15</v>
      </c>
      <c r="E146" s="13">
        <v>0.2</v>
      </c>
      <c r="F146" s="2">
        <f>D146*0.8</f>
        <v>4.9200000000000008</v>
      </c>
      <c r="G146" s="26"/>
      <c r="H146" s="2">
        <f t="shared" si="3"/>
        <v>0</v>
      </c>
    </row>
    <row r="147" spans="2:8">
      <c r="B147" s="8" t="s">
        <v>218</v>
      </c>
      <c r="C147" s="1" t="s">
        <v>441</v>
      </c>
      <c r="D147" s="2">
        <v>41</v>
      </c>
      <c r="E147" s="13">
        <v>0.4</v>
      </c>
      <c r="F147" s="2">
        <f>D147*0.6</f>
        <v>24.599999999999998</v>
      </c>
      <c r="G147" s="26"/>
      <c r="H147" s="2">
        <f t="shared" si="3"/>
        <v>0</v>
      </c>
    </row>
    <row r="148" spans="2:8">
      <c r="B148" t="s">
        <v>221</v>
      </c>
      <c r="C148" t="s">
        <v>442</v>
      </c>
      <c r="D148" s="11">
        <v>2.5</v>
      </c>
      <c r="E148" s="14">
        <v>0.2</v>
      </c>
      <c r="F148" s="2">
        <f>D148*0.8</f>
        <v>2</v>
      </c>
      <c r="G148" s="26"/>
      <c r="H148" s="2">
        <f t="shared" si="3"/>
        <v>0</v>
      </c>
    </row>
    <row r="149" spans="2:8">
      <c r="B149" s="1" t="s">
        <v>222</v>
      </c>
      <c r="C149" s="1" t="s">
        <v>443</v>
      </c>
      <c r="D149" s="2">
        <v>2.5</v>
      </c>
      <c r="E149" s="13">
        <v>0.2</v>
      </c>
      <c r="F149" s="2">
        <f>D149*0.8</f>
        <v>2</v>
      </c>
      <c r="G149" s="26"/>
      <c r="H149" s="2">
        <f t="shared" si="3"/>
        <v>0</v>
      </c>
    </row>
    <row r="150" spans="2:8">
      <c r="B150" s="1" t="s">
        <v>222</v>
      </c>
      <c r="C150" s="1" t="s">
        <v>444</v>
      </c>
      <c r="D150" s="2">
        <v>25</v>
      </c>
      <c r="E150" s="13">
        <v>0.4</v>
      </c>
      <c r="F150" s="2">
        <f>D150*0.6</f>
        <v>15</v>
      </c>
      <c r="G150" s="26"/>
      <c r="H150" s="2">
        <f t="shared" si="3"/>
        <v>0</v>
      </c>
    </row>
    <row r="151" spans="2:8">
      <c r="B151" t="s">
        <v>223</v>
      </c>
      <c r="C151" s="1" t="s">
        <v>75</v>
      </c>
      <c r="D151" s="2">
        <v>3.7</v>
      </c>
      <c r="E151" s="14">
        <v>0.2</v>
      </c>
      <c r="F151" s="2">
        <f>D151*0.8</f>
        <v>2.9600000000000004</v>
      </c>
      <c r="G151" s="26"/>
      <c r="H151" s="2">
        <f t="shared" si="3"/>
        <v>0</v>
      </c>
    </row>
    <row r="152" spans="2:8">
      <c r="B152" t="s">
        <v>224</v>
      </c>
      <c r="C152" s="1" t="s">
        <v>76</v>
      </c>
      <c r="D152" s="2">
        <v>5.55</v>
      </c>
      <c r="E152" s="14">
        <v>0.2</v>
      </c>
      <c r="F152" s="2">
        <f t="shared" ref="F152:F154" si="4">D152*0.8</f>
        <v>4.4400000000000004</v>
      </c>
      <c r="G152" s="26"/>
      <c r="H152" s="2">
        <f t="shared" si="3"/>
        <v>0</v>
      </c>
    </row>
    <row r="153" spans="2:8">
      <c r="B153" t="s">
        <v>225</v>
      </c>
      <c r="C153" s="1" t="s">
        <v>77</v>
      </c>
      <c r="D153" s="2">
        <v>2.8</v>
      </c>
      <c r="E153" s="14">
        <v>0.2</v>
      </c>
      <c r="F153" s="2">
        <f t="shared" si="4"/>
        <v>2.2399999999999998</v>
      </c>
      <c r="G153" s="26"/>
      <c r="H153" s="2">
        <f t="shared" si="3"/>
        <v>0</v>
      </c>
    </row>
    <row r="154" spans="2:8">
      <c r="B154" t="s">
        <v>226</v>
      </c>
      <c r="C154" s="1" t="s">
        <v>78</v>
      </c>
      <c r="D154" s="2">
        <v>4.0999999999999996</v>
      </c>
      <c r="E154" s="14">
        <v>0.2</v>
      </c>
      <c r="F154" s="2">
        <f t="shared" si="4"/>
        <v>3.28</v>
      </c>
      <c r="G154" s="26"/>
      <c r="H154" s="2">
        <f t="shared" si="3"/>
        <v>0</v>
      </c>
    </row>
    <row r="155" spans="2:8">
      <c r="B155" s="1" t="s">
        <v>227</v>
      </c>
      <c r="C155" s="1" t="s">
        <v>445</v>
      </c>
      <c r="D155" s="2">
        <v>3.75</v>
      </c>
      <c r="E155" s="13">
        <v>0.2</v>
      </c>
      <c r="F155" s="2">
        <f>D155*0.8</f>
        <v>3</v>
      </c>
      <c r="G155" s="26"/>
      <c r="H155" s="2">
        <f t="shared" si="3"/>
        <v>0</v>
      </c>
    </row>
    <row r="156" spans="2:8">
      <c r="B156" s="1" t="s">
        <v>232</v>
      </c>
      <c r="C156" s="1" t="s">
        <v>228</v>
      </c>
      <c r="D156" s="2">
        <v>3.75</v>
      </c>
      <c r="E156" s="13">
        <v>0.2</v>
      </c>
      <c r="F156" s="2">
        <f t="shared" ref="F156:F157" si="5">D156*0.8</f>
        <v>3</v>
      </c>
      <c r="G156" s="26"/>
      <c r="H156" s="2">
        <f t="shared" si="3"/>
        <v>0</v>
      </c>
    </row>
    <row r="157" spans="2:8">
      <c r="B157" s="1" t="s">
        <v>233</v>
      </c>
      <c r="C157" s="1" t="s">
        <v>229</v>
      </c>
      <c r="D157" s="2">
        <v>3.75</v>
      </c>
      <c r="E157" s="13">
        <v>0.2</v>
      </c>
      <c r="F157" s="2">
        <f t="shared" si="5"/>
        <v>3</v>
      </c>
      <c r="G157" s="26"/>
      <c r="H157" s="2">
        <f t="shared" si="3"/>
        <v>0</v>
      </c>
    </row>
    <row r="158" spans="2:8">
      <c r="B158" s="1" t="s">
        <v>446</v>
      </c>
      <c r="C158" s="1" t="s">
        <v>447</v>
      </c>
      <c r="D158" s="2">
        <f>D157*12</f>
        <v>45</v>
      </c>
      <c r="E158" s="13">
        <v>0.4</v>
      </c>
      <c r="F158" s="2">
        <f>D158*0.6</f>
        <v>27</v>
      </c>
      <c r="G158" s="26"/>
      <c r="H158" s="2">
        <f t="shared" si="3"/>
        <v>0</v>
      </c>
    </row>
    <row r="159" spans="2:8">
      <c r="B159" s="1" t="s">
        <v>234</v>
      </c>
      <c r="C159" s="1" t="s">
        <v>448</v>
      </c>
      <c r="D159" s="2">
        <v>5.45</v>
      </c>
      <c r="E159" s="13">
        <v>0.2</v>
      </c>
      <c r="F159" s="2">
        <f>D159*0.8</f>
        <v>4.3600000000000003</v>
      </c>
      <c r="G159" s="26"/>
      <c r="H159" s="2">
        <f t="shared" si="3"/>
        <v>0</v>
      </c>
    </row>
    <row r="160" spans="2:8">
      <c r="B160" s="1" t="s">
        <v>235</v>
      </c>
      <c r="C160" s="1" t="s">
        <v>449</v>
      </c>
      <c r="D160" s="2">
        <v>5.45</v>
      </c>
      <c r="E160" s="13">
        <v>0.2</v>
      </c>
      <c r="F160" s="2">
        <f t="shared" ref="F160:F162" si="6">D160*0.8</f>
        <v>4.3600000000000003</v>
      </c>
      <c r="G160" s="26"/>
      <c r="H160" s="2">
        <f t="shared" si="3"/>
        <v>0</v>
      </c>
    </row>
    <row r="161" spans="2:8">
      <c r="B161" s="1" t="s">
        <v>236</v>
      </c>
      <c r="C161" s="1" t="s">
        <v>450</v>
      </c>
      <c r="D161" s="2">
        <v>5.45</v>
      </c>
      <c r="E161" s="13">
        <v>0.2</v>
      </c>
      <c r="F161" s="2">
        <f t="shared" si="6"/>
        <v>4.3600000000000003</v>
      </c>
      <c r="G161" s="26"/>
      <c r="H161" s="2">
        <f t="shared" si="3"/>
        <v>0</v>
      </c>
    </row>
    <row r="162" spans="2:8">
      <c r="B162" s="1" t="s">
        <v>237</v>
      </c>
      <c r="C162" s="1" t="s">
        <v>451</v>
      </c>
      <c r="D162" s="2">
        <v>5.45</v>
      </c>
      <c r="E162" s="13">
        <v>0.2</v>
      </c>
      <c r="F162" s="2">
        <f t="shared" si="6"/>
        <v>4.3600000000000003</v>
      </c>
      <c r="G162" s="26"/>
      <c r="H162" s="2">
        <f t="shared" si="3"/>
        <v>0</v>
      </c>
    </row>
    <row r="163" spans="2:8">
      <c r="B163" s="1" t="s">
        <v>452</v>
      </c>
      <c r="C163" s="1" t="s">
        <v>453</v>
      </c>
      <c r="D163" s="2">
        <f>D162*12</f>
        <v>65.400000000000006</v>
      </c>
      <c r="E163" s="13">
        <v>0.4</v>
      </c>
      <c r="F163" s="2">
        <f>D163*0.6</f>
        <v>39.24</v>
      </c>
      <c r="G163" s="26"/>
      <c r="H163" s="2">
        <f t="shared" si="3"/>
        <v>0</v>
      </c>
    </row>
    <row r="164" spans="2:8">
      <c r="B164" s="1" t="s">
        <v>238</v>
      </c>
      <c r="C164" s="1" t="s">
        <v>454</v>
      </c>
      <c r="D164" s="2">
        <v>5.45</v>
      </c>
      <c r="E164" s="13">
        <v>0.2</v>
      </c>
      <c r="F164" s="2">
        <f>D164*0.8</f>
        <v>4.3600000000000003</v>
      </c>
      <c r="G164" s="26"/>
      <c r="H164" s="2">
        <f t="shared" si="3"/>
        <v>0</v>
      </c>
    </row>
    <row r="165" spans="2:8">
      <c r="B165" s="1" t="s">
        <v>238</v>
      </c>
      <c r="C165" s="1" t="s">
        <v>455</v>
      </c>
      <c r="D165" s="2">
        <f>D164*12</f>
        <v>65.400000000000006</v>
      </c>
      <c r="E165" s="13">
        <v>0.4</v>
      </c>
      <c r="F165" s="2">
        <f>D165*0.6</f>
        <v>39.24</v>
      </c>
      <c r="G165" s="26"/>
      <c r="H165" s="2">
        <f t="shared" si="3"/>
        <v>0</v>
      </c>
    </row>
    <row r="166" spans="2:8">
      <c r="B166" s="1" t="s">
        <v>239</v>
      </c>
      <c r="C166" s="1" t="s">
        <v>456</v>
      </c>
      <c r="D166" s="2">
        <v>6.99</v>
      </c>
      <c r="E166" s="13">
        <v>0.2</v>
      </c>
      <c r="F166" s="2">
        <f>D166*0.8</f>
        <v>5.5920000000000005</v>
      </c>
      <c r="G166" s="26"/>
      <c r="H166" s="2">
        <f t="shared" si="3"/>
        <v>0</v>
      </c>
    </row>
    <row r="167" spans="2:8">
      <c r="B167" s="1" t="s">
        <v>239</v>
      </c>
      <c r="C167" s="1" t="s">
        <v>457</v>
      </c>
      <c r="D167" s="2">
        <f>D166*12</f>
        <v>83.88</v>
      </c>
      <c r="E167" s="13">
        <v>0.4</v>
      </c>
      <c r="F167" s="2">
        <f>D167*0.6</f>
        <v>50.327999999999996</v>
      </c>
      <c r="G167" s="26"/>
      <c r="H167" s="2">
        <f t="shared" si="3"/>
        <v>0</v>
      </c>
    </row>
    <row r="168" spans="2:8">
      <c r="B168" s="1" t="s">
        <v>240</v>
      </c>
      <c r="C168" s="1" t="s">
        <v>458</v>
      </c>
      <c r="D168" s="2">
        <v>5.65</v>
      </c>
      <c r="E168" s="13">
        <v>0.2</v>
      </c>
      <c r="F168" s="2">
        <f>D168*0.8</f>
        <v>4.5200000000000005</v>
      </c>
      <c r="G168" s="26"/>
      <c r="H168" s="2">
        <f t="shared" si="3"/>
        <v>0</v>
      </c>
    </row>
    <row r="169" spans="2:8">
      <c r="B169" s="1" t="s">
        <v>240</v>
      </c>
      <c r="C169" s="1" t="s">
        <v>459</v>
      </c>
      <c r="D169" s="2">
        <f>D168*12</f>
        <v>67.800000000000011</v>
      </c>
      <c r="E169" s="13">
        <v>0.4</v>
      </c>
      <c r="F169" s="2">
        <f>D169*0.6</f>
        <v>40.680000000000007</v>
      </c>
      <c r="G169" s="26"/>
      <c r="H169" s="2">
        <f t="shared" si="3"/>
        <v>0</v>
      </c>
    </row>
    <row r="170" spans="2:8">
      <c r="B170" s="1" t="s">
        <v>241</v>
      </c>
      <c r="C170" s="1" t="s">
        <v>460</v>
      </c>
      <c r="D170" s="2">
        <v>6.55</v>
      </c>
      <c r="E170" s="13">
        <v>0.2</v>
      </c>
      <c r="F170" s="2">
        <f>D170*0.8</f>
        <v>5.24</v>
      </c>
      <c r="G170" s="26"/>
      <c r="H170" s="2">
        <f t="shared" si="3"/>
        <v>0</v>
      </c>
    </row>
    <row r="171" spans="2:8">
      <c r="B171" s="1" t="s">
        <v>241</v>
      </c>
      <c r="C171" s="1" t="s">
        <v>461</v>
      </c>
      <c r="D171" s="2">
        <f>D170*12</f>
        <v>78.599999999999994</v>
      </c>
      <c r="E171" s="13">
        <v>0.4</v>
      </c>
      <c r="F171" s="2">
        <f>D171*0.6</f>
        <v>47.16</v>
      </c>
      <c r="G171" s="26"/>
      <c r="H171" s="2">
        <f t="shared" si="3"/>
        <v>0</v>
      </c>
    </row>
    <row r="172" spans="2:8">
      <c r="B172" s="1" t="s">
        <v>243</v>
      </c>
      <c r="C172" s="1" t="s">
        <v>230</v>
      </c>
      <c r="D172" s="2">
        <v>5.8</v>
      </c>
      <c r="E172" s="13">
        <v>0.2</v>
      </c>
      <c r="F172" s="2">
        <f>D172*0.8</f>
        <v>4.6399999999999997</v>
      </c>
      <c r="G172" s="26"/>
      <c r="H172" s="2">
        <f t="shared" si="3"/>
        <v>0</v>
      </c>
    </row>
    <row r="173" spans="2:8">
      <c r="B173" s="1" t="s">
        <v>244</v>
      </c>
      <c r="C173" s="1" t="s">
        <v>231</v>
      </c>
      <c r="D173" s="2">
        <v>5.8</v>
      </c>
      <c r="E173" s="13">
        <v>0.2</v>
      </c>
      <c r="F173" s="2">
        <f>D173*0.8</f>
        <v>4.6399999999999997</v>
      </c>
      <c r="G173" s="26"/>
      <c r="H173" s="2">
        <f t="shared" si="3"/>
        <v>0</v>
      </c>
    </row>
    <row r="174" spans="2:8">
      <c r="B174" s="1" t="s">
        <v>242</v>
      </c>
      <c r="C174" s="1" t="s">
        <v>462</v>
      </c>
      <c r="D174" s="2">
        <f>D173*12</f>
        <v>69.599999999999994</v>
      </c>
      <c r="E174" s="13">
        <v>0.4</v>
      </c>
      <c r="F174" s="2">
        <f>D174*0.6</f>
        <v>41.76</v>
      </c>
      <c r="G174" s="26"/>
      <c r="H174" s="2">
        <f t="shared" si="3"/>
        <v>0</v>
      </c>
    </row>
    <row r="175" spans="2:8">
      <c r="B175" s="1" t="s">
        <v>245</v>
      </c>
      <c r="C175" s="1" t="s">
        <v>463</v>
      </c>
      <c r="D175" s="2">
        <v>5.2</v>
      </c>
      <c r="E175" s="13">
        <v>0.2</v>
      </c>
      <c r="F175" s="2">
        <f>D175*0.8</f>
        <v>4.16</v>
      </c>
      <c r="G175" s="26"/>
      <c r="H175" s="2">
        <f t="shared" si="3"/>
        <v>0</v>
      </c>
    </row>
    <row r="176" spans="2:8">
      <c r="B176" s="1" t="s">
        <v>245</v>
      </c>
      <c r="C176" s="1" t="s">
        <v>464</v>
      </c>
      <c r="D176" s="2">
        <v>52</v>
      </c>
      <c r="E176" s="13">
        <v>0.4</v>
      </c>
      <c r="F176" s="2">
        <f>D176*0.6</f>
        <v>31.2</v>
      </c>
      <c r="G176" s="26"/>
      <c r="H176" s="2">
        <f t="shared" si="3"/>
        <v>0</v>
      </c>
    </row>
    <row r="177" spans="1:8">
      <c r="B177" s="1" t="s">
        <v>261</v>
      </c>
      <c r="C177" s="1" t="s">
        <v>485</v>
      </c>
      <c r="D177" s="2">
        <v>2.1</v>
      </c>
      <c r="E177" s="13">
        <v>0.2</v>
      </c>
      <c r="F177" s="2">
        <f>D177*0.8</f>
        <v>1.6800000000000002</v>
      </c>
      <c r="G177" s="26"/>
      <c r="H177" s="2">
        <f t="shared" si="3"/>
        <v>0</v>
      </c>
    </row>
    <row r="178" spans="1:8">
      <c r="B178" s="1" t="s">
        <v>263</v>
      </c>
      <c r="C178" s="1" t="s">
        <v>81</v>
      </c>
      <c r="D178" s="2">
        <v>2.1</v>
      </c>
      <c r="E178" s="13">
        <v>0.2</v>
      </c>
      <c r="F178" s="2">
        <f t="shared" ref="F178:F179" si="7">D178*0.8</f>
        <v>1.6800000000000002</v>
      </c>
      <c r="G178" s="26"/>
      <c r="H178" s="2">
        <f t="shared" si="3"/>
        <v>0</v>
      </c>
    </row>
    <row r="179" spans="1:8">
      <c r="B179" s="1" t="s">
        <v>262</v>
      </c>
      <c r="C179" s="1" t="s">
        <v>82</v>
      </c>
      <c r="D179" s="2">
        <v>2.1</v>
      </c>
      <c r="E179" s="13">
        <v>0.2</v>
      </c>
      <c r="F179" s="2">
        <f t="shared" si="7"/>
        <v>1.6800000000000002</v>
      </c>
      <c r="G179" s="26"/>
      <c r="H179" s="2">
        <f t="shared" si="3"/>
        <v>0</v>
      </c>
    </row>
    <row r="180" spans="1:8">
      <c r="B180" s="1" t="s">
        <v>486</v>
      </c>
      <c r="C180" s="1" t="s">
        <v>487</v>
      </c>
      <c r="D180" s="2">
        <f>D179*12</f>
        <v>25.200000000000003</v>
      </c>
      <c r="E180" s="13">
        <v>0.4</v>
      </c>
      <c r="F180" s="2">
        <f>D180*0.6</f>
        <v>15.120000000000001</v>
      </c>
      <c r="G180" s="26"/>
      <c r="H180" s="2">
        <f t="shared" si="3"/>
        <v>0</v>
      </c>
    </row>
    <row r="181" spans="1:8">
      <c r="B181" s="1" t="s">
        <v>264</v>
      </c>
      <c r="C181" s="1" t="s">
        <v>83</v>
      </c>
      <c r="D181" s="2">
        <v>9.5500000000000007</v>
      </c>
      <c r="E181" s="13">
        <v>0.4</v>
      </c>
      <c r="F181" s="2">
        <f>D181*0.6</f>
        <v>5.73</v>
      </c>
      <c r="G181" s="26"/>
      <c r="H181" s="2">
        <f t="shared" si="3"/>
        <v>0</v>
      </c>
    </row>
    <row r="182" spans="1:8">
      <c r="B182" s="1" t="s">
        <v>265</v>
      </c>
      <c r="C182" s="1" t="s">
        <v>84</v>
      </c>
      <c r="D182" s="2">
        <v>7.35</v>
      </c>
      <c r="E182" s="13">
        <v>0.4</v>
      </c>
      <c r="F182" s="2">
        <f>D182*0.6</f>
        <v>4.4099999999999993</v>
      </c>
      <c r="G182" s="26"/>
      <c r="H182" s="2">
        <f t="shared" si="3"/>
        <v>0</v>
      </c>
    </row>
    <row r="183" spans="1:8">
      <c r="A183" s="1" t="s">
        <v>490</v>
      </c>
      <c r="B183" s="1" t="s">
        <v>145</v>
      </c>
      <c r="C183" s="1" t="s">
        <v>352</v>
      </c>
      <c r="D183" s="2">
        <v>1.5</v>
      </c>
      <c r="E183" s="13">
        <v>0.2</v>
      </c>
      <c r="F183" s="2">
        <f>D183*0.8</f>
        <v>1.2000000000000002</v>
      </c>
      <c r="G183" s="26"/>
      <c r="H183" s="2">
        <f t="shared" si="3"/>
        <v>0</v>
      </c>
    </row>
    <row r="184" spans="1:8">
      <c r="A184" s="1" t="s">
        <v>490</v>
      </c>
      <c r="B184" s="1" t="s">
        <v>145</v>
      </c>
      <c r="C184" s="1" t="s">
        <v>353</v>
      </c>
      <c r="D184" s="2">
        <f>D183*24</f>
        <v>36</v>
      </c>
      <c r="E184" s="13">
        <v>0.4</v>
      </c>
      <c r="F184" s="2">
        <f>D184*0.6</f>
        <v>21.599999999999998</v>
      </c>
      <c r="G184" s="26"/>
      <c r="H184" s="2">
        <f t="shared" si="3"/>
        <v>0</v>
      </c>
    </row>
    <row r="185" spans="1:8">
      <c r="A185" s="1" t="s">
        <v>490</v>
      </c>
      <c r="B185" s="1" t="s">
        <v>164</v>
      </c>
      <c r="C185" s="1" t="s">
        <v>373</v>
      </c>
      <c r="D185" s="2">
        <v>3.9</v>
      </c>
      <c r="E185" s="13">
        <v>0.2</v>
      </c>
      <c r="F185" s="2">
        <f>D185*0.8</f>
        <v>3.12</v>
      </c>
      <c r="G185" s="26"/>
      <c r="H185" s="2">
        <f t="shared" si="3"/>
        <v>0</v>
      </c>
    </row>
    <row r="186" spans="1:8">
      <c r="A186" s="1" t="s">
        <v>490</v>
      </c>
      <c r="B186" s="1" t="s">
        <v>164</v>
      </c>
      <c r="C186" s="1" t="s">
        <v>372</v>
      </c>
      <c r="D186" s="2">
        <v>39</v>
      </c>
      <c r="E186" s="13">
        <v>0.4</v>
      </c>
      <c r="F186" s="2">
        <f>D186*0.6</f>
        <v>23.4</v>
      </c>
      <c r="G186" s="26"/>
      <c r="H186" s="2">
        <f t="shared" si="3"/>
        <v>0</v>
      </c>
    </row>
    <row r="187" spans="1:8">
      <c r="A187" s="1" t="s">
        <v>490</v>
      </c>
      <c r="B187" s="1" t="s">
        <v>165</v>
      </c>
      <c r="C187" s="1" t="s">
        <v>374</v>
      </c>
      <c r="D187" s="2">
        <v>1.99</v>
      </c>
      <c r="E187" s="13">
        <v>0.2</v>
      </c>
      <c r="F187" s="2">
        <f>D187*0.8</f>
        <v>1.5920000000000001</v>
      </c>
      <c r="G187" s="26"/>
      <c r="H187" s="2">
        <f t="shared" si="3"/>
        <v>0</v>
      </c>
    </row>
    <row r="188" spans="1:8">
      <c r="A188" s="1" t="s">
        <v>490</v>
      </c>
      <c r="B188" s="1" t="s">
        <v>165</v>
      </c>
      <c r="C188" s="1" t="s">
        <v>375</v>
      </c>
      <c r="D188" s="2">
        <f>D187*28</f>
        <v>55.72</v>
      </c>
      <c r="E188" s="13">
        <v>0.4</v>
      </c>
      <c r="F188" s="2">
        <f>D188*0.6</f>
        <v>33.431999999999995</v>
      </c>
      <c r="G188" s="26"/>
      <c r="H188" s="2">
        <f t="shared" si="3"/>
        <v>0</v>
      </c>
    </row>
    <row r="189" spans="1:8">
      <c r="A189" s="1" t="s">
        <v>490</v>
      </c>
      <c r="B189" s="1" t="s">
        <v>166</v>
      </c>
      <c r="C189" s="1" t="s">
        <v>376</v>
      </c>
      <c r="D189" s="2">
        <v>2.5</v>
      </c>
      <c r="E189" s="13">
        <v>0.2</v>
      </c>
      <c r="F189" s="2">
        <f>D189*0.8</f>
        <v>2</v>
      </c>
      <c r="G189" s="26"/>
      <c r="H189" s="2">
        <f t="shared" si="3"/>
        <v>0</v>
      </c>
    </row>
    <row r="190" spans="1:8">
      <c r="A190" s="1" t="s">
        <v>490</v>
      </c>
      <c r="B190" s="1" t="s">
        <v>166</v>
      </c>
      <c r="C190" s="1" t="s">
        <v>377</v>
      </c>
      <c r="D190" s="2">
        <f>D189*24</f>
        <v>60</v>
      </c>
      <c r="E190" s="13">
        <v>0.4</v>
      </c>
      <c r="F190" s="2">
        <f>D190*0.6</f>
        <v>36</v>
      </c>
      <c r="G190" s="26"/>
      <c r="H190" s="2">
        <f t="shared" si="3"/>
        <v>0</v>
      </c>
    </row>
    <row r="191" spans="1:8">
      <c r="A191" s="1" t="s">
        <v>490</v>
      </c>
      <c r="B191" s="1" t="s">
        <v>248</v>
      </c>
      <c r="C191" s="1" t="s">
        <v>469</v>
      </c>
      <c r="D191" s="2">
        <v>3.8</v>
      </c>
      <c r="E191" s="13">
        <v>0.2</v>
      </c>
      <c r="F191" s="2">
        <f>D191*0.8</f>
        <v>3.04</v>
      </c>
      <c r="G191" s="26"/>
      <c r="H191" s="2">
        <f t="shared" ref="H191:H254" si="8">F191*G191</f>
        <v>0</v>
      </c>
    </row>
    <row r="192" spans="1:8">
      <c r="A192" s="1" t="s">
        <v>490</v>
      </c>
      <c r="B192" s="1" t="s">
        <v>248</v>
      </c>
      <c r="C192" s="1" t="s">
        <v>470</v>
      </c>
      <c r="D192" s="2">
        <f>D191*6</f>
        <v>22.799999999999997</v>
      </c>
      <c r="E192" s="13">
        <v>0.4</v>
      </c>
      <c r="F192" s="2">
        <f>D192*0.6</f>
        <v>13.679999999999998</v>
      </c>
      <c r="G192" s="26"/>
      <c r="H192" s="2">
        <f t="shared" si="8"/>
        <v>0</v>
      </c>
    </row>
    <row r="193" spans="1:8">
      <c r="A193" s="1" t="s">
        <v>489</v>
      </c>
      <c r="B193" s="1" t="s">
        <v>126</v>
      </c>
      <c r="C193" s="1" t="s">
        <v>331</v>
      </c>
      <c r="D193" s="2">
        <v>1.99</v>
      </c>
      <c r="E193" s="13">
        <v>0.2</v>
      </c>
      <c r="F193" s="2">
        <f>D193*0.8</f>
        <v>1.5920000000000001</v>
      </c>
      <c r="G193" s="26"/>
      <c r="H193" s="2">
        <f t="shared" si="8"/>
        <v>0</v>
      </c>
    </row>
    <row r="194" spans="1:8">
      <c r="A194" s="1" t="s">
        <v>489</v>
      </c>
      <c r="B194" s="1" t="s">
        <v>126</v>
      </c>
      <c r="C194" s="1" t="s">
        <v>332</v>
      </c>
      <c r="D194" s="2">
        <f>D193*5</f>
        <v>9.9499999999999993</v>
      </c>
      <c r="E194" s="13">
        <v>0.3</v>
      </c>
      <c r="F194" s="2">
        <f>D194*0.7</f>
        <v>6.964999999999999</v>
      </c>
      <c r="G194" s="26"/>
      <c r="H194" s="2">
        <f t="shared" si="8"/>
        <v>0</v>
      </c>
    </row>
    <row r="195" spans="1:8">
      <c r="A195" s="1" t="s">
        <v>489</v>
      </c>
      <c r="B195" s="1" t="s">
        <v>127</v>
      </c>
      <c r="C195" s="1" t="s">
        <v>333</v>
      </c>
      <c r="D195" s="2">
        <v>2.99</v>
      </c>
      <c r="E195" s="13">
        <v>0.2</v>
      </c>
      <c r="F195" s="2">
        <f>D195*0.8</f>
        <v>2.3920000000000003</v>
      </c>
      <c r="G195" s="26"/>
      <c r="H195" s="2">
        <f t="shared" si="8"/>
        <v>0</v>
      </c>
    </row>
    <row r="196" spans="1:8">
      <c r="A196" s="1" t="s">
        <v>489</v>
      </c>
      <c r="B196" s="1" t="s">
        <v>127</v>
      </c>
      <c r="C196" s="1" t="s">
        <v>334</v>
      </c>
      <c r="D196" s="2">
        <f>D195*5</f>
        <v>14.950000000000001</v>
      </c>
      <c r="E196" s="13">
        <v>0.3</v>
      </c>
      <c r="F196" s="2">
        <f>D196*0.7</f>
        <v>10.465</v>
      </c>
      <c r="G196" s="26"/>
      <c r="H196" s="2">
        <f t="shared" si="8"/>
        <v>0</v>
      </c>
    </row>
    <row r="197" spans="1:8">
      <c r="A197" s="1" t="s">
        <v>489</v>
      </c>
      <c r="B197" s="1" t="s">
        <v>335</v>
      </c>
      <c r="C197" s="1" t="s">
        <v>336</v>
      </c>
      <c r="D197" s="2">
        <v>4</v>
      </c>
      <c r="E197" s="13">
        <v>0.3</v>
      </c>
      <c r="F197" s="2">
        <f>D197*0.7</f>
        <v>2.8</v>
      </c>
      <c r="G197" s="26"/>
      <c r="H197" s="2">
        <f t="shared" si="8"/>
        <v>0</v>
      </c>
    </row>
    <row r="198" spans="1:8">
      <c r="A198" s="1" t="s">
        <v>489</v>
      </c>
      <c r="B198" s="8" t="s">
        <v>140</v>
      </c>
      <c r="C198" s="1" t="s">
        <v>351</v>
      </c>
      <c r="D198" s="2">
        <v>5.8</v>
      </c>
      <c r="E198" s="13">
        <v>0.3</v>
      </c>
      <c r="F198" s="2">
        <f>D198*0.7</f>
        <v>4.0599999999999996</v>
      </c>
      <c r="G198" s="26"/>
      <c r="H198" s="2">
        <f t="shared" si="8"/>
        <v>0</v>
      </c>
    </row>
    <row r="199" spans="1:8">
      <c r="A199" s="1" t="s">
        <v>489</v>
      </c>
      <c r="B199" s="1" t="s">
        <v>151</v>
      </c>
      <c r="C199" s="1" t="s">
        <v>354</v>
      </c>
      <c r="D199" s="2">
        <v>2.9</v>
      </c>
      <c r="E199" s="13">
        <v>0.2</v>
      </c>
      <c r="F199" s="2">
        <f>D199*0.8</f>
        <v>2.3199999999999998</v>
      </c>
      <c r="G199" s="26"/>
      <c r="H199" s="2">
        <f t="shared" si="8"/>
        <v>0</v>
      </c>
    </row>
    <row r="200" spans="1:8">
      <c r="A200" s="1" t="s">
        <v>489</v>
      </c>
      <c r="B200" s="1" t="s">
        <v>152</v>
      </c>
      <c r="C200" s="1" t="s">
        <v>355</v>
      </c>
      <c r="D200" s="2">
        <v>2.9</v>
      </c>
      <c r="E200" s="13">
        <v>0.2</v>
      </c>
      <c r="F200" s="2">
        <f>D200*0.8</f>
        <v>2.3199999999999998</v>
      </c>
      <c r="G200" s="26"/>
      <c r="H200" s="2">
        <f t="shared" si="8"/>
        <v>0</v>
      </c>
    </row>
    <row r="201" spans="1:8">
      <c r="A201" s="1" t="s">
        <v>489</v>
      </c>
      <c r="B201" s="1" t="s">
        <v>356</v>
      </c>
      <c r="C201" s="1" t="s">
        <v>357</v>
      </c>
      <c r="D201" s="2">
        <v>29</v>
      </c>
      <c r="E201" s="13">
        <v>0.3</v>
      </c>
      <c r="F201" s="2">
        <f>D201*0.7</f>
        <v>20.299999999999997</v>
      </c>
      <c r="G201" s="26"/>
      <c r="H201" s="2">
        <f t="shared" si="8"/>
        <v>0</v>
      </c>
    </row>
    <row r="202" spans="1:8">
      <c r="A202" s="1" t="s">
        <v>489</v>
      </c>
      <c r="B202" s="1" t="s">
        <v>153</v>
      </c>
      <c r="C202" s="1" t="s">
        <v>358</v>
      </c>
      <c r="D202" s="2">
        <v>5.75</v>
      </c>
      <c r="E202" s="13">
        <v>0.2</v>
      </c>
      <c r="F202" s="2">
        <f>D202*0.8</f>
        <v>4.6000000000000005</v>
      </c>
      <c r="G202" s="26"/>
      <c r="H202" s="2">
        <f t="shared" si="8"/>
        <v>0</v>
      </c>
    </row>
    <row r="203" spans="1:8">
      <c r="A203" s="1" t="s">
        <v>489</v>
      </c>
      <c r="B203" s="1" t="s">
        <v>153</v>
      </c>
      <c r="C203" s="1" t="s">
        <v>359</v>
      </c>
      <c r="D203" s="2">
        <f>D202*5</f>
        <v>28.75</v>
      </c>
      <c r="E203" s="13">
        <v>0.4</v>
      </c>
      <c r="F203" s="2">
        <f>D203*0.6</f>
        <v>17.25</v>
      </c>
      <c r="G203" s="26"/>
      <c r="H203" s="2">
        <f t="shared" si="8"/>
        <v>0</v>
      </c>
    </row>
    <row r="204" spans="1:8">
      <c r="A204" s="1" t="s">
        <v>489</v>
      </c>
      <c r="B204" s="1" t="s">
        <v>154</v>
      </c>
      <c r="C204" s="1" t="s">
        <v>360</v>
      </c>
      <c r="D204" s="2">
        <v>7.75</v>
      </c>
      <c r="E204" s="13">
        <v>0.2</v>
      </c>
      <c r="F204" s="2">
        <f>D204*0.8</f>
        <v>6.2</v>
      </c>
      <c r="G204" s="26"/>
      <c r="H204" s="2">
        <f t="shared" si="8"/>
        <v>0</v>
      </c>
    </row>
    <row r="205" spans="1:8">
      <c r="A205" s="1" t="s">
        <v>489</v>
      </c>
      <c r="B205" s="1" t="s">
        <v>154</v>
      </c>
      <c r="C205" s="1" t="s">
        <v>361</v>
      </c>
      <c r="D205" s="2">
        <f>D204*5</f>
        <v>38.75</v>
      </c>
      <c r="E205" s="13">
        <v>0.4</v>
      </c>
      <c r="F205" s="2">
        <f>D205*0.6</f>
        <v>23.25</v>
      </c>
      <c r="G205" s="26"/>
      <c r="H205" s="2">
        <f t="shared" si="8"/>
        <v>0</v>
      </c>
    </row>
    <row r="206" spans="1:8">
      <c r="A206" s="1" t="s">
        <v>489</v>
      </c>
      <c r="B206" s="1" t="s">
        <v>155</v>
      </c>
      <c r="C206" s="1" t="s">
        <v>362</v>
      </c>
      <c r="D206" s="2">
        <v>7.75</v>
      </c>
      <c r="E206" s="13">
        <v>0.2</v>
      </c>
      <c r="F206" s="2">
        <f>D206*0.8</f>
        <v>6.2</v>
      </c>
      <c r="G206" s="26"/>
      <c r="H206" s="2">
        <f t="shared" si="8"/>
        <v>0</v>
      </c>
    </row>
    <row r="207" spans="1:8">
      <c r="A207" s="1" t="s">
        <v>489</v>
      </c>
      <c r="B207" s="1" t="s">
        <v>155</v>
      </c>
      <c r="C207" s="1" t="s">
        <v>363</v>
      </c>
      <c r="D207" s="2">
        <f>D206*5</f>
        <v>38.75</v>
      </c>
      <c r="E207" s="13">
        <v>0.4</v>
      </c>
      <c r="F207" s="2">
        <f>D207*0.6</f>
        <v>23.25</v>
      </c>
      <c r="G207" s="26"/>
      <c r="H207" s="2">
        <f t="shared" si="8"/>
        <v>0</v>
      </c>
    </row>
    <row r="208" spans="1:8">
      <c r="A208" s="1" t="s">
        <v>489</v>
      </c>
      <c r="B208" s="1" t="s">
        <v>156</v>
      </c>
      <c r="C208" s="1" t="s">
        <v>364</v>
      </c>
      <c r="D208" s="2">
        <v>5.99</v>
      </c>
      <c r="E208" s="13">
        <v>0.2</v>
      </c>
      <c r="F208" s="2">
        <f>D208*0.8</f>
        <v>4.7920000000000007</v>
      </c>
      <c r="G208" s="26"/>
      <c r="H208" s="2">
        <f t="shared" si="8"/>
        <v>0</v>
      </c>
    </row>
    <row r="209" spans="1:8">
      <c r="A209" s="1" t="s">
        <v>489</v>
      </c>
      <c r="B209" s="1" t="s">
        <v>156</v>
      </c>
      <c r="C209" s="1" t="s">
        <v>365</v>
      </c>
      <c r="D209" s="2">
        <f>D208*5</f>
        <v>29.950000000000003</v>
      </c>
      <c r="E209" s="13">
        <v>0.4</v>
      </c>
      <c r="F209" s="2">
        <f>D209*0.6</f>
        <v>17.970000000000002</v>
      </c>
      <c r="G209" s="26"/>
      <c r="H209" s="2">
        <f t="shared" si="8"/>
        <v>0</v>
      </c>
    </row>
    <row r="210" spans="1:8">
      <c r="A210" s="1" t="s">
        <v>489</v>
      </c>
      <c r="B210" s="1" t="s">
        <v>157</v>
      </c>
      <c r="C210" s="1" t="s">
        <v>366</v>
      </c>
      <c r="D210" s="2">
        <v>1.8</v>
      </c>
      <c r="E210" s="13">
        <v>0.2</v>
      </c>
      <c r="F210" s="2">
        <f>D210*0.8</f>
        <v>1.4400000000000002</v>
      </c>
      <c r="G210" s="26"/>
      <c r="H210" s="2">
        <f t="shared" si="8"/>
        <v>0</v>
      </c>
    </row>
    <row r="211" spans="1:8">
      <c r="A211" s="1" t="s">
        <v>489</v>
      </c>
      <c r="B211" s="1" t="s">
        <v>157</v>
      </c>
      <c r="C211" s="1" t="s">
        <v>367</v>
      </c>
      <c r="D211" s="2">
        <v>18</v>
      </c>
      <c r="E211" s="13">
        <v>0.4</v>
      </c>
      <c r="F211" s="2">
        <f>D211*0.6</f>
        <v>10.799999999999999</v>
      </c>
      <c r="G211" s="26"/>
      <c r="H211" s="2">
        <f t="shared" si="8"/>
        <v>0</v>
      </c>
    </row>
    <row r="212" spans="1:8">
      <c r="A212" s="1" t="s">
        <v>489</v>
      </c>
      <c r="B212" s="1" t="s">
        <v>246</v>
      </c>
      <c r="C212" s="1" t="s">
        <v>465</v>
      </c>
      <c r="D212" s="2">
        <v>2.5499999999999998</v>
      </c>
      <c r="E212" s="13">
        <v>0.3</v>
      </c>
      <c r="F212" s="2">
        <f>D212*0.7</f>
        <v>1.7849999999999997</v>
      </c>
      <c r="G212" s="26"/>
      <c r="H212" s="2">
        <f t="shared" si="8"/>
        <v>0</v>
      </c>
    </row>
    <row r="213" spans="1:8">
      <c r="A213" s="1" t="s">
        <v>489</v>
      </c>
      <c r="B213" s="1" t="s">
        <v>246</v>
      </c>
      <c r="C213" s="1" t="s">
        <v>466</v>
      </c>
      <c r="D213" s="2">
        <f>D212*5</f>
        <v>12.75</v>
      </c>
      <c r="E213" s="13">
        <v>0.4</v>
      </c>
      <c r="F213" s="2">
        <f>D213*0.6</f>
        <v>7.6499999999999995</v>
      </c>
      <c r="G213" s="26"/>
      <c r="H213" s="2">
        <f t="shared" si="8"/>
        <v>0</v>
      </c>
    </row>
    <row r="214" spans="1:8">
      <c r="A214" s="1" t="s">
        <v>489</v>
      </c>
      <c r="B214" s="1" t="s">
        <v>247</v>
      </c>
      <c r="C214" s="1" t="s">
        <v>467</v>
      </c>
      <c r="D214" s="2">
        <v>1.99</v>
      </c>
      <c r="E214" s="13">
        <v>0.2</v>
      </c>
      <c r="F214" s="2">
        <f>D214*0.8</f>
        <v>1.5920000000000001</v>
      </c>
      <c r="G214" s="26"/>
      <c r="H214" s="2">
        <f t="shared" si="8"/>
        <v>0</v>
      </c>
    </row>
    <row r="215" spans="1:8">
      <c r="A215" s="1" t="s">
        <v>489</v>
      </c>
      <c r="B215" s="1" t="s">
        <v>247</v>
      </c>
      <c r="C215" s="1" t="s">
        <v>468</v>
      </c>
      <c r="D215" s="2">
        <f>D214*32</f>
        <v>63.68</v>
      </c>
      <c r="E215" s="13">
        <v>0.4</v>
      </c>
      <c r="F215" s="2">
        <f>D215*0.6</f>
        <v>38.207999999999998</v>
      </c>
      <c r="G215" s="26"/>
      <c r="H215" s="2">
        <f t="shared" si="8"/>
        <v>0</v>
      </c>
    </row>
    <row r="216" spans="1:8">
      <c r="A216" s="1" t="s">
        <v>489</v>
      </c>
      <c r="B216" s="1" t="s">
        <v>251</v>
      </c>
      <c r="C216" s="1" t="s">
        <v>474</v>
      </c>
      <c r="D216" s="2">
        <v>3.65</v>
      </c>
      <c r="E216" s="13">
        <v>0.3</v>
      </c>
      <c r="F216" s="2">
        <f>D216*0.7</f>
        <v>2.5549999999999997</v>
      </c>
      <c r="G216" s="26"/>
      <c r="H216" s="2">
        <f t="shared" si="8"/>
        <v>0</v>
      </c>
    </row>
    <row r="217" spans="1:8">
      <c r="A217" s="1" t="s">
        <v>489</v>
      </c>
      <c r="B217" s="1" t="s">
        <v>475</v>
      </c>
      <c r="C217" s="1" t="s">
        <v>476</v>
      </c>
      <c r="D217" s="2">
        <v>8.56</v>
      </c>
      <c r="E217" s="13">
        <v>0.3</v>
      </c>
      <c r="F217" s="2">
        <f>D217*0.6</f>
        <v>5.1360000000000001</v>
      </c>
      <c r="G217" s="26"/>
      <c r="H217" s="2">
        <f t="shared" si="8"/>
        <v>0</v>
      </c>
    </row>
    <row r="218" spans="1:8">
      <c r="A218" s="1" t="s">
        <v>489</v>
      </c>
      <c r="B218" s="1" t="s">
        <v>252</v>
      </c>
      <c r="C218" s="1" t="s">
        <v>477</v>
      </c>
      <c r="D218" s="2">
        <v>2.5499999999999998</v>
      </c>
      <c r="E218" s="13">
        <v>0.2</v>
      </c>
      <c r="F218" s="2">
        <f>D218*0.8</f>
        <v>2.04</v>
      </c>
      <c r="G218" s="26"/>
      <c r="H218" s="2">
        <f t="shared" si="8"/>
        <v>0</v>
      </c>
    </row>
    <row r="219" spans="1:8">
      <c r="A219" s="1" t="s">
        <v>489</v>
      </c>
      <c r="B219" s="1" t="s">
        <v>252</v>
      </c>
      <c r="C219" s="1" t="s">
        <v>478</v>
      </c>
      <c r="D219" s="2">
        <f>D218*15</f>
        <v>38.25</v>
      </c>
      <c r="E219" s="13">
        <v>0.4</v>
      </c>
      <c r="F219" s="2">
        <f>D219*0.6</f>
        <v>22.95</v>
      </c>
      <c r="G219" s="26"/>
      <c r="H219" s="2">
        <f t="shared" si="8"/>
        <v>0</v>
      </c>
    </row>
    <row r="220" spans="1:8">
      <c r="A220" s="1" t="s">
        <v>489</v>
      </c>
      <c r="B220" s="1" t="s">
        <v>253</v>
      </c>
      <c r="C220" s="1" t="s">
        <v>479</v>
      </c>
      <c r="D220" s="2">
        <v>4.2</v>
      </c>
      <c r="E220" s="13">
        <v>0.3</v>
      </c>
      <c r="F220" s="2">
        <f>D220*0.7</f>
        <v>2.94</v>
      </c>
      <c r="G220" s="26"/>
      <c r="H220" s="2">
        <f t="shared" si="8"/>
        <v>0</v>
      </c>
    </row>
    <row r="221" spans="1:8">
      <c r="A221" s="1" t="s">
        <v>489</v>
      </c>
      <c r="B221" s="1" t="s">
        <v>254</v>
      </c>
      <c r="C221" s="1" t="s">
        <v>480</v>
      </c>
      <c r="D221" s="2">
        <v>10.75</v>
      </c>
      <c r="E221" s="13">
        <v>0.3</v>
      </c>
      <c r="F221" s="2">
        <f>D221*0.7</f>
        <v>7.5249999999999995</v>
      </c>
      <c r="G221" s="26"/>
      <c r="H221" s="2">
        <f t="shared" si="8"/>
        <v>0</v>
      </c>
    </row>
    <row r="222" spans="1:8">
      <c r="A222" s="1" t="s">
        <v>489</v>
      </c>
      <c r="B222" s="1" t="s">
        <v>255</v>
      </c>
      <c r="C222" s="1" t="s">
        <v>481</v>
      </c>
      <c r="D222" s="2">
        <v>10.75</v>
      </c>
      <c r="E222" s="13">
        <v>0.3</v>
      </c>
      <c r="F222" s="2">
        <f>D222*0.7</f>
        <v>7.5249999999999995</v>
      </c>
      <c r="G222" s="26"/>
      <c r="H222" s="2">
        <f t="shared" si="8"/>
        <v>0</v>
      </c>
    </row>
    <row r="223" spans="1:8">
      <c r="A223" s="1" t="s">
        <v>489</v>
      </c>
      <c r="B223" s="1" t="s">
        <v>255</v>
      </c>
      <c r="C223" s="1" t="s">
        <v>482</v>
      </c>
      <c r="D223" s="2">
        <f>D222*6</f>
        <v>64.5</v>
      </c>
      <c r="E223" s="13">
        <v>0.4</v>
      </c>
      <c r="F223" s="2">
        <f>D223*0.6</f>
        <v>38.699999999999996</v>
      </c>
      <c r="G223" s="26"/>
      <c r="H223" s="2">
        <f t="shared" si="8"/>
        <v>0</v>
      </c>
    </row>
    <row r="224" spans="1:8">
      <c r="A224" s="1" t="s">
        <v>489</v>
      </c>
      <c r="B224" s="1" t="s">
        <v>256</v>
      </c>
      <c r="C224" s="1" t="s">
        <v>79</v>
      </c>
      <c r="D224" s="2">
        <v>5.3</v>
      </c>
      <c r="E224" s="13">
        <v>0.3</v>
      </c>
      <c r="F224" s="2">
        <f>D224*0.7</f>
        <v>3.7099999999999995</v>
      </c>
      <c r="G224" s="26"/>
      <c r="H224" s="2">
        <f t="shared" si="8"/>
        <v>0</v>
      </c>
    </row>
    <row r="225" spans="1:8">
      <c r="A225" s="1" t="s">
        <v>489</v>
      </c>
      <c r="B225" s="1" t="s">
        <v>256</v>
      </c>
      <c r="C225" s="1" t="s">
        <v>483</v>
      </c>
      <c r="D225" s="2">
        <f>D224*14</f>
        <v>74.2</v>
      </c>
      <c r="E225" s="13">
        <v>0.5</v>
      </c>
      <c r="F225" s="2">
        <f>D225*0.5</f>
        <v>37.1</v>
      </c>
      <c r="G225" s="26"/>
      <c r="H225" s="2">
        <f t="shared" si="8"/>
        <v>0</v>
      </c>
    </row>
    <row r="226" spans="1:8">
      <c r="A226" s="1" t="s">
        <v>489</v>
      </c>
      <c r="B226" s="1" t="s">
        <v>257</v>
      </c>
      <c r="C226" s="1" t="s">
        <v>258</v>
      </c>
      <c r="D226" s="2">
        <v>5.3</v>
      </c>
      <c r="E226" s="13">
        <v>0.3</v>
      </c>
      <c r="F226" s="2">
        <f>D226*0.7</f>
        <v>3.7099999999999995</v>
      </c>
      <c r="G226" s="26"/>
      <c r="H226" s="2">
        <f t="shared" si="8"/>
        <v>0</v>
      </c>
    </row>
    <row r="227" spans="1:8">
      <c r="A227" s="1" t="s">
        <v>489</v>
      </c>
      <c r="B227" s="1" t="s">
        <v>257</v>
      </c>
      <c r="C227" s="1" t="s">
        <v>484</v>
      </c>
      <c r="D227" s="2">
        <f>D226*14</f>
        <v>74.2</v>
      </c>
      <c r="E227" s="13">
        <v>0.5</v>
      </c>
      <c r="F227" s="2">
        <f>D227*0.5</f>
        <v>37.1</v>
      </c>
      <c r="G227" s="26"/>
      <c r="H227" s="2">
        <f t="shared" si="8"/>
        <v>0</v>
      </c>
    </row>
    <row r="228" spans="1:8">
      <c r="G228" s="26"/>
      <c r="H228" s="2"/>
    </row>
    <row r="229" spans="1:8" s="17" customFormat="1">
      <c r="A229" s="17" t="s">
        <v>491</v>
      </c>
      <c r="F229" s="18"/>
      <c r="G229" s="27"/>
      <c r="H229" s="2"/>
    </row>
    <row r="230" spans="1:8">
      <c r="A230" s="1" t="s">
        <v>488</v>
      </c>
      <c r="D230" s="1"/>
      <c r="G230" s="26"/>
      <c r="H230" s="2"/>
    </row>
    <row r="231" spans="1:8">
      <c r="A231" s="10" t="s">
        <v>45</v>
      </c>
      <c r="B231" s="5" t="s">
        <v>168</v>
      </c>
      <c r="C231" s="4" t="s">
        <v>46</v>
      </c>
      <c r="D231" s="6">
        <v>7.75</v>
      </c>
      <c r="E231" s="15">
        <v>0.6</v>
      </c>
      <c r="F231" s="2">
        <f>D231*0.4</f>
        <v>3.1</v>
      </c>
      <c r="G231" s="26"/>
      <c r="H231" s="2">
        <f t="shared" si="8"/>
        <v>0</v>
      </c>
    </row>
    <row r="232" spans="1:8">
      <c r="A232" s="10" t="s">
        <v>47</v>
      </c>
      <c r="B232" s="5" t="s">
        <v>167</v>
      </c>
      <c r="C232" s="4" t="s">
        <v>492</v>
      </c>
      <c r="D232" s="6">
        <v>3.9</v>
      </c>
      <c r="E232" s="15">
        <v>0.6</v>
      </c>
      <c r="F232" s="2">
        <f t="shared" ref="F232:F276" si="9">D232*0.4</f>
        <v>1.56</v>
      </c>
      <c r="G232" s="26"/>
      <c r="H232" s="2">
        <f t="shared" si="8"/>
        <v>0</v>
      </c>
    </row>
    <row r="233" spans="1:8">
      <c r="A233" s="4" t="s">
        <v>13</v>
      </c>
      <c r="B233" s="5" t="s">
        <v>173</v>
      </c>
      <c r="C233" s="5" t="s">
        <v>48</v>
      </c>
      <c r="D233" s="6">
        <v>3.2</v>
      </c>
      <c r="E233" s="15">
        <v>0.6</v>
      </c>
      <c r="F233" s="2">
        <f t="shared" si="9"/>
        <v>1.2800000000000002</v>
      </c>
      <c r="G233" s="26"/>
      <c r="H233" s="2">
        <f t="shared" si="8"/>
        <v>0</v>
      </c>
    </row>
    <row r="234" spans="1:8">
      <c r="A234" s="4" t="s">
        <v>49</v>
      </c>
      <c r="B234" s="5" t="s">
        <v>174</v>
      </c>
      <c r="C234" s="5" t="s">
        <v>50</v>
      </c>
      <c r="D234" s="6">
        <v>3.2</v>
      </c>
      <c r="E234" s="15">
        <v>0.6</v>
      </c>
      <c r="F234" s="2">
        <f t="shared" si="9"/>
        <v>1.2800000000000002</v>
      </c>
      <c r="G234" s="26"/>
      <c r="H234" s="2">
        <f t="shared" si="8"/>
        <v>0</v>
      </c>
    </row>
    <row r="235" spans="1:8">
      <c r="A235" s="4" t="s">
        <v>45</v>
      </c>
      <c r="B235" s="5" t="s">
        <v>175</v>
      </c>
      <c r="C235" s="5" t="s">
        <v>51</v>
      </c>
      <c r="D235" s="6">
        <v>3.8</v>
      </c>
      <c r="E235" s="15">
        <v>0.6</v>
      </c>
      <c r="F235" s="2">
        <f t="shared" si="9"/>
        <v>1.52</v>
      </c>
      <c r="G235" s="26"/>
      <c r="H235" s="2">
        <f t="shared" si="8"/>
        <v>0</v>
      </c>
    </row>
    <row r="236" spans="1:8">
      <c r="A236" s="4" t="s">
        <v>8</v>
      </c>
      <c r="B236" s="5" t="s">
        <v>177</v>
      </c>
      <c r="C236" s="5" t="s">
        <v>53</v>
      </c>
      <c r="D236" s="6">
        <v>1.8</v>
      </c>
      <c r="E236" s="15">
        <v>0.6</v>
      </c>
      <c r="F236" s="2">
        <f t="shared" si="9"/>
        <v>0.72000000000000008</v>
      </c>
      <c r="G236" s="26"/>
      <c r="H236" s="2">
        <f t="shared" si="8"/>
        <v>0</v>
      </c>
    </row>
    <row r="237" spans="1:8">
      <c r="A237" s="4" t="s">
        <v>10</v>
      </c>
      <c r="B237" s="5" t="s">
        <v>178</v>
      </c>
      <c r="C237" s="5" t="s">
        <v>52</v>
      </c>
      <c r="D237" s="6">
        <v>1.8</v>
      </c>
      <c r="E237" s="15">
        <v>0.6</v>
      </c>
      <c r="F237" s="2">
        <f t="shared" si="9"/>
        <v>0.72000000000000008</v>
      </c>
      <c r="G237" s="26"/>
      <c r="H237" s="2">
        <f t="shared" si="8"/>
        <v>0</v>
      </c>
    </row>
    <row r="238" spans="1:8">
      <c r="A238" s="4" t="s">
        <v>55</v>
      </c>
      <c r="B238" s="5" t="s">
        <v>180</v>
      </c>
      <c r="C238" s="5" t="s">
        <v>56</v>
      </c>
      <c r="D238" s="6">
        <v>2.1</v>
      </c>
      <c r="E238" s="15">
        <v>0.6</v>
      </c>
      <c r="F238" s="2">
        <f t="shared" si="9"/>
        <v>0.84000000000000008</v>
      </c>
      <c r="G238" s="26"/>
      <c r="H238" s="2">
        <f t="shared" si="8"/>
        <v>0</v>
      </c>
    </row>
    <row r="239" spans="1:8">
      <c r="A239" s="4" t="s">
        <v>55</v>
      </c>
      <c r="B239" s="5" t="s">
        <v>179</v>
      </c>
      <c r="C239" s="5" t="s">
        <v>57</v>
      </c>
      <c r="D239" s="6">
        <v>2.1</v>
      </c>
      <c r="E239" s="15">
        <v>0.6</v>
      </c>
      <c r="F239" s="2">
        <f t="shared" si="9"/>
        <v>0.84000000000000008</v>
      </c>
      <c r="G239" s="26"/>
      <c r="H239" s="2">
        <f t="shared" si="8"/>
        <v>0</v>
      </c>
    </row>
    <row r="240" spans="1:8">
      <c r="A240" s="4" t="s">
        <v>38</v>
      </c>
      <c r="B240" s="5" t="s">
        <v>181</v>
      </c>
      <c r="C240" s="4" t="s">
        <v>58</v>
      </c>
      <c r="D240" s="6">
        <v>2.95</v>
      </c>
      <c r="E240" s="15">
        <v>0.6</v>
      </c>
      <c r="F240" s="2">
        <f t="shared" si="9"/>
        <v>1.1800000000000002</v>
      </c>
      <c r="G240" s="26"/>
      <c r="H240" s="2">
        <f t="shared" si="8"/>
        <v>0</v>
      </c>
    </row>
    <row r="241" spans="1:8">
      <c r="A241" s="4" t="s">
        <v>38</v>
      </c>
      <c r="B241" s="5" t="s">
        <v>182</v>
      </c>
      <c r="C241" s="4" t="s">
        <v>59</v>
      </c>
      <c r="D241" s="6">
        <v>2.95</v>
      </c>
      <c r="E241" s="15">
        <v>0.6</v>
      </c>
      <c r="F241" s="2">
        <f t="shared" si="9"/>
        <v>1.1800000000000002</v>
      </c>
      <c r="G241" s="26"/>
      <c r="H241" s="2">
        <f t="shared" si="8"/>
        <v>0</v>
      </c>
    </row>
    <row r="242" spans="1:8">
      <c r="A242" s="4" t="s">
        <v>47</v>
      </c>
      <c r="B242" s="5" t="s">
        <v>212</v>
      </c>
      <c r="C242" s="5" t="s">
        <v>493</v>
      </c>
      <c r="D242" s="6">
        <v>9.9</v>
      </c>
      <c r="E242" s="15">
        <v>0.6</v>
      </c>
      <c r="F242" s="2">
        <f t="shared" si="9"/>
        <v>3.9600000000000004</v>
      </c>
      <c r="G242" s="26"/>
      <c r="H242" s="2">
        <f t="shared" si="8"/>
        <v>0</v>
      </c>
    </row>
    <row r="243" spans="1:8">
      <c r="A243" s="4" t="s">
        <v>49</v>
      </c>
      <c r="B243" s="5" t="s">
        <v>219</v>
      </c>
      <c r="C243" s="5" t="s">
        <v>494</v>
      </c>
      <c r="D243" s="6">
        <v>17</v>
      </c>
      <c r="E243" s="15">
        <v>0.6</v>
      </c>
      <c r="F243" s="2">
        <f t="shared" si="9"/>
        <v>6.8000000000000007</v>
      </c>
      <c r="G243" s="26"/>
      <c r="H243" s="2">
        <f t="shared" si="8"/>
        <v>0</v>
      </c>
    </row>
    <row r="244" spans="1:8">
      <c r="A244" s="4" t="s">
        <v>74</v>
      </c>
      <c r="B244" s="5" t="s">
        <v>220</v>
      </c>
      <c r="C244" s="5" t="s">
        <v>495</v>
      </c>
      <c r="D244" s="6">
        <f>1.2*5</f>
        <v>6</v>
      </c>
      <c r="E244" s="15">
        <v>0.6</v>
      </c>
      <c r="F244" s="2">
        <f t="shared" si="9"/>
        <v>2.4000000000000004</v>
      </c>
      <c r="G244" s="26"/>
      <c r="H244" s="2">
        <f t="shared" si="8"/>
        <v>0</v>
      </c>
    </row>
    <row r="245" spans="1:8">
      <c r="A245" s="4" t="s">
        <v>38</v>
      </c>
      <c r="B245" s="5" t="s">
        <v>259</v>
      </c>
      <c r="C245" s="5" t="s">
        <v>496</v>
      </c>
      <c r="D245" s="6">
        <v>3.85</v>
      </c>
      <c r="E245" s="15">
        <v>0.6</v>
      </c>
      <c r="F245" s="2">
        <f t="shared" si="9"/>
        <v>1.54</v>
      </c>
      <c r="G245" s="26"/>
      <c r="H245" s="2">
        <f t="shared" si="8"/>
        <v>0</v>
      </c>
    </row>
    <row r="246" spans="1:8">
      <c r="A246" s="4" t="s">
        <v>40</v>
      </c>
      <c r="B246" s="5" t="s">
        <v>260</v>
      </c>
      <c r="C246" s="9" t="s">
        <v>80</v>
      </c>
      <c r="D246" s="6">
        <v>3.25</v>
      </c>
      <c r="E246" s="15">
        <v>0.6</v>
      </c>
      <c r="F246" s="2">
        <f t="shared" si="9"/>
        <v>1.3</v>
      </c>
      <c r="G246" s="26"/>
      <c r="H246" s="2">
        <f t="shared" si="8"/>
        <v>0</v>
      </c>
    </row>
    <row r="247" spans="1:8">
      <c r="A247" s="4" t="s">
        <v>85</v>
      </c>
      <c r="B247" s="5" t="s">
        <v>267</v>
      </c>
      <c r="C247" s="9" t="s">
        <v>86</v>
      </c>
      <c r="D247" s="6">
        <v>4.3499999999999996</v>
      </c>
      <c r="E247" s="15">
        <v>0.6</v>
      </c>
      <c r="F247" s="2">
        <f t="shared" si="9"/>
        <v>1.74</v>
      </c>
      <c r="G247" s="26"/>
      <c r="H247" s="2">
        <f t="shared" si="8"/>
        <v>0</v>
      </c>
    </row>
    <row r="248" spans="1:8">
      <c r="A248" s="4" t="s">
        <v>87</v>
      </c>
      <c r="B248" s="5" t="s">
        <v>266</v>
      </c>
      <c r="C248" s="4" t="s">
        <v>88</v>
      </c>
      <c r="D248" s="6">
        <v>4.3499999999999996</v>
      </c>
      <c r="E248" s="15">
        <v>0.6</v>
      </c>
      <c r="F248" s="2">
        <f t="shared" si="9"/>
        <v>1.74</v>
      </c>
      <c r="G248" s="26"/>
      <c r="H248" s="2">
        <f t="shared" si="8"/>
        <v>0</v>
      </c>
    </row>
    <row r="249" spans="1:8">
      <c r="A249" s="4" t="s">
        <v>19</v>
      </c>
      <c r="B249" s="5" t="s">
        <v>268</v>
      </c>
      <c r="C249" s="4" t="s">
        <v>89</v>
      </c>
      <c r="D249" s="6">
        <v>18.989999999999998</v>
      </c>
      <c r="E249" s="15">
        <v>0.6</v>
      </c>
      <c r="F249" s="2">
        <f t="shared" si="9"/>
        <v>7.5960000000000001</v>
      </c>
      <c r="G249" s="26"/>
      <c r="H249" s="2">
        <f t="shared" si="8"/>
        <v>0</v>
      </c>
    </row>
    <row r="250" spans="1:8">
      <c r="A250" s="4" t="s">
        <v>38</v>
      </c>
      <c r="B250" s="5" t="s">
        <v>270</v>
      </c>
      <c r="C250" s="4" t="s">
        <v>90</v>
      </c>
      <c r="D250" s="6">
        <v>18.989999999999998</v>
      </c>
      <c r="E250" s="15">
        <v>0.6</v>
      </c>
      <c r="F250" s="2">
        <f t="shared" si="9"/>
        <v>7.5960000000000001</v>
      </c>
      <c r="G250" s="26"/>
      <c r="H250" s="2">
        <f t="shared" si="8"/>
        <v>0</v>
      </c>
    </row>
    <row r="251" spans="1:8">
      <c r="A251" s="4" t="s">
        <v>10</v>
      </c>
      <c r="B251" s="5" t="s">
        <v>271</v>
      </c>
      <c r="C251" s="4" t="s">
        <v>497</v>
      </c>
      <c r="D251" s="6">
        <v>4.1500000000000004</v>
      </c>
      <c r="E251" s="15">
        <v>0.6</v>
      </c>
      <c r="F251" s="2">
        <f t="shared" si="9"/>
        <v>1.6600000000000001</v>
      </c>
      <c r="G251" s="26"/>
      <c r="H251" s="2">
        <f t="shared" si="8"/>
        <v>0</v>
      </c>
    </row>
    <row r="252" spans="1:8">
      <c r="A252" s="4" t="s">
        <v>13</v>
      </c>
      <c r="B252" s="5" t="s">
        <v>269</v>
      </c>
      <c r="C252" s="4" t="s">
        <v>91</v>
      </c>
      <c r="D252" s="6">
        <v>9.65</v>
      </c>
      <c r="E252" s="15">
        <v>0.6</v>
      </c>
      <c r="F252" s="2">
        <f t="shared" si="9"/>
        <v>3.8600000000000003</v>
      </c>
      <c r="G252" s="26"/>
      <c r="H252" s="2">
        <f t="shared" si="8"/>
        <v>0</v>
      </c>
    </row>
    <row r="253" spans="1:8">
      <c r="A253" s="4" t="s">
        <v>25</v>
      </c>
      <c r="B253" s="5" t="s">
        <v>138</v>
      </c>
      <c r="C253" s="9" t="s">
        <v>26</v>
      </c>
      <c r="D253" s="6">
        <v>1.9</v>
      </c>
      <c r="E253" s="15">
        <v>0.6</v>
      </c>
      <c r="F253" s="2">
        <f t="shared" si="9"/>
        <v>0.76</v>
      </c>
      <c r="G253" s="26"/>
      <c r="H253" s="2">
        <f t="shared" si="8"/>
        <v>0</v>
      </c>
    </row>
    <row r="254" spans="1:8">
      <c r="A254" s="4" t="s">
        <v>27</v>
      </c>
      <c r="B254" s="5" t="s">
        <v>139</v>
      </c>
      <c r="C254" s="5" t="s">
        <v>28</v>
      </c>
      <c r="D254" s="6">
        <v>2.35</v>
      </c>
      <c r="E254" s="15">
        <v>0.6</v>
      </c>
      <c r="F254" s="2">
        <f t="shared" si="9"/>
        <v>0.94000000000000006</v>
      </c>
      <c r="G254" s="26"/>
      <c r="H254" s="2">
        <f t="shared" si="8"/>
        <v>0</v>
      </c>
    </row>
    <row r="255" spans="1:8">
      <c r="A255" s="4" t="s">
        <v>8</v>
      </c>
      <c r="B255" s="5" t="s">
        <v>141</v>
      </c>
      <c r="C255" s="5" t="s">
        <v>29</v>
      </c>
      <c r="D255" s="6">
        <v>4.5</v>
      </c>
      <c r="E255" s="15">
        <v>0.6</v>
      </c>
      <c r="F255" s="2">
        <f t="shared" si="9"/>
        <v>1.8</v>
      </c>
      <c r="G255" s="26"/>
      <c r="H255" s="2">
        <f t="shared" ref="H255:H276" si="10">F255*G255</f>
        <v>0</v>
      </c>
    </row>
    <row r="256" spans="1:8">
      <c r="A256" s="4" t="s">
        <v>8</v>
      </c>
      <c r="B256" s="5" t="s">
        <v>142</v>
      </c>
      <c r="C256" s="5" t="s">
        <v>30</v>
      </c>
      <c r="D256" s="6">
        <v>1.99</v>
      </c>
      <c r="E256" s="15">
        <v>0.6</v>
      </c>
      <c r="F256" s="2">
        <f t="shared" si="9"/>
        <v>0.79600000000000004</v>
      </c>
      <c r="G256" s="26"/>
      <c r="H256" s="2">
        <f t="shared" si="10"/>
        <v>0</v>
      </c>
    </row>
    <row r="257" spans="1:8">
      <c r="A257" s="4" t="s">
        <v>8</v>
      </c>
      <c r="B257" s="5" t="s">
        <v>143</v>
      </c>
      <c r="C257" s="4" t="s">
        <v>31</v>
      </c>
      <c r="D257" s="6">
        <v>1.99</v>
      </c>
      <c r="E257" s="15">
        <v>0.6</v>
      </c>
      <c r="F257" s="2">
        <f t="shared" si="9"/>
        <v>0.79600000000000004</v>
      </c>
      <c r="G257" s="26"/>
      <c r="H257" s="2">
        <f t="shared" si="10"/>
        <v>0</v>
      </c>
    </row>
    <row r="258" spans="1:8">
      <c r="A258" s="4" t="s">
        <v>19</v>
      </c>
      <c r="B258" s="5" t="s">
        <v>144</v>
      </c>
      <c r="C258" s="5" t="s">
        <v>32</v>
      </c>
      <c r="D258" s="6">
        <v>4.2</v>
      </c>
      <c r="E258" s="15">
        <v>0.6</v>
      </c>
      <c r="F258" s="2">
        <f t="shared" si="9"/>
        <v>1.6800000000000002</v>
      </c>
      <c r="G258" s="26"/>
      <c r="H258" s="2">
        <f t="shared" si="10"/>
        <v>0</v>
      </c>
    </row>
    <row r="259" spans="1:8">
      <c r="A259" s="4" t="s">
        <v>19</v>
      </c>
      <c r="B259" s="5" t="s">
        <v>146</v>
      </c>
      <c r="C259" s="5" t="s">
        <v>33</v>
      </c>
      <c r="D259" s="6">
        <v>4.1500000000000004</v>
      </c>
      <c r="E259" s="15">
        <v>0.6</v>
      </c>
      <c r="F259" s="2">
        <f t="shared" si="9"/>
        <v>1.6600000000000001</v>
      </c>
      <c r="G259" s="26"/>
      <c r="H259" s="2">
        <f t="shared" si="10"/>
        <v>0</v>
      </c>
    </row>
    <row r="260" spans="1:8">
      <c r="A260" s="4" t="s">
        <v>8</v>
      </c>
      <c r="B260" s="5" t="s">
        <v>147</v>
      </c>
      <c r="C260" s="5" t="s">
        <v>34</v>
      </c>
      <c r="D260" s="6">
        <v>3.99</v>
      </c>
      <c r="E260" s="15">
        <v>0.6</v>
      </c>
      <c r="F260" s="2">
        <f t="shared" si="9"/>
        <v>1.5960000000000001</v>
      </c>
      <c r="G260" s="26"/>
      <c r="H260" s="2">
        <f t="shared" si="10"/>
        <v>0</v>
      </c>
    </row>
    <row r="261" spans="1:8">
      <c r="A261" s="4" t="s">
        <v>10</v>
      </c>
      <c r="B261" s="5" t="s">
        <v>148</v>
      </c>
      <c r="C261" s="5" t="s">
        <v>35</v>
      </c>
      <c r="D261" s="6">
        <v>6.85</v>
      </c>
      <c r="E261" s="15">
        <v>0.6</v>
      </c>
      <c r="F261" s="2">
        <f t="shared" si="9"/>
        <v>2.74</v>
      </c>
      <c r="G261" s="26"/>
      <c r="H261" s="2">
        <f t="shared" si="10"/>
        <v>0</v>
      </c>
    </row>
    <row r="262" spans="1:8">
      <c r="A262" s="4" t="s">
        <v>19</v>
      </c>
      <c r="B262" s="5" t="s">
        <v>149</v>
      </c>
      <c r="C262" s="5" t="s">
        <v>36</v>
      </c>
      <c r="D262" s="6">
        <v>6.85</v>
      </c>
      <c r="E262" s="15">
        <v>0.6</v>
      </c>
      <c r="F262" s="2">
        <f t="shared" si="9"/>
        <v>2.74</v>
      </c>
      <c r="G262" s="26"/>
      <c r="H262" s="2">
        <f t="shared" si="10"/>
        <v>0</v>
      </c>
    </row>
    <row r="263" spans="1:8">
      <c r="A263" s="4" t="s">
        <v>19</v>
      </c>
      <c r="B263" s="5"/>
      <c r="C263" s="4" t="s">
        <v>37</v>
      </c>
      <c r="D263" s="6">
        <v>6.85</v>
      </c>
      <c r="E263" s="15">
        <v>0.6</v>
      </c>
      <c r="F263" s="2">
        <f t="shared" si="9"/>
        <v>2.74</v>
      </c>
      <c r="G263" s="26"/>
      <c r="H263" s="2">
        <f t="shared" si="10"/>
        <v>0</v>
      </c>
    </row>
    <row r="264" spans="1:8">
      <c r="A264" s="4" t="s">
        <v>38</v>
      </c>
      <c r="B264" s="5" t="s">
        <v>150</v>
      </c>
      <c r="C264" s="5" t="s">
        <v>39</v>
      </c>
      <c r="D264" s="6">
        <v>3.99</v>
      </c>
      <c r="E264" s="15">
        <v>0.6</v>
      </c>
      <c r="F264" s="2">
        <f t="shared" si="9"/>
        <v>1.5960000000000001</v>
      </c>
      <c r="G264" s="26"/>
      <c r="H264" s="2">
        <f t="shared" si="10"/>
        <v>0</v>
      </c>
    </row>
    <row r="265" spans="1:8">
      <c r="A265" s="4" t="s">
        <v>40</v>
      </c>
      <c r="B265" s="5" t="s">
        <v>160</v>
      </c>
      <c r="C265" s="5" t="s">
        <v>41</v>
      </c>
      <c r="D265" s="6">
        <v>2.9</v>
      </c>
      <c r="E265" s="15">
        <v>0.6</v>
      </c>
      <c r="F265" s="2">
        <f t="shared" si="9"/>
        <v>1.1599999999999999</v>
      </c>
      <c r="G265" s="26"/>
      <c r="H265" s="2">
        <f t="shared" si="10"/>
        <v>0</v>
      </c>
    </row>
    <row r="266" spans="1:8">
      <c r="A266" s="12" t="s">
        <v>73</v>
      </c>
      <c r="B266" s="5" t="s">
        <v>159</v>
      </c>
      <c r="C266" s="5" t="s">
        <v>42</v>
      </c>
      <c r="D266" s="6">
        <v>9.99</v>
      </c>
      <c r="E266" s="15">
        <v>0.6</v>
      </c>
      <c r="F266" s="2">
        <f t="shared" si="9"/>
        <v>3.9960000000000004</v>
      </c>
      <c r="G266" s="26"/>
      <c r="H266" s="2">
        <f t="shared" si="10"/>
        <v>0</v>
      </c>
    </row>
    <row r="267" spans="1:8">
      <c r="A267" s="4" t="s">
        <v>40</v>
      </c>
      <c r="B267" s="5" t="s">
        <v>161</v>
      </c>
      <c r="C267" s="4" t="s">
        <v>43</v>
      </c>
      <c r="D267" s="6">
        <v>3.3</v>
      </c>
      <c r="E267" s="15">
        <v>0.6</v>
      </c>
      <c r="F267" s="2">
        <f t="shared" si="9"/>
        <v>1.32</v>
      </c>
      <c r="G267" s="26"/>
      <c r="H267" s="2">
        <f t="shared" si="10"/>
        <v>0</v>
      </c>
    </row>
    <row r="268" spans="1:8">
      <c r="A268" s="4" t="s">
        <v>8</v>
      </c>
      <c r="B268" s="5" t="s">
        <v>163</v>
      </c>
      <c r="C268" s="5" t="s">
        <v>44</v>
      </c>
      <c r="D268" s="6">
        <v>2.6</v>
      </c>
      <c r="E268" s="15">
        <v>0.6</v>
      </c>
      <c r="F268" s="2">
        <f t="shared" si="9"/>
        <v>1.04</v>
      </c>
      <c r="G268" s="26"/>
      <c r="H268" s="2">
        <f t="shared" si="10"/>
        <v>0</v>
      </c>
    </row>
    <row r="269" spans="1:8">
      <c r="A269" s="4" t="s">
        <v>8</v>
      </c>
      <c r="B269" s="5" t="s">
        <v>101</v>
      </c>
      <c r="C269" s="5" t="s">
        <v>9</v>
      </c>
      <c r="D269" s="6">
        <v>2.5</v>
      </c>
      <c r="E269" s="15">
        <v>0.6</v>
      </c>
      <c r="F269" s="2">
        <f t="shared" si="9"/>
        <v>1</v>
      </c>
      <c r="G269" s="26"/>
      <c r="H269" s="2">
        <f t="shared" si="10"/>
        <v>0</v>
      </c>
    </row>
    <row r="270" spans="1:8">
      <c r="A270" s="4" t="s">
        <v>10</v>
      </c>
      <c r="B270" s="5" t="s">
        <v>102</v>
      </c>
      <c r="C270" s="5" t="s">
        <v>11</v>
      </c>
      <c r="D270" s="6">
        <v>2.5</v>
      </c>
      <c r="E270" s="15">
        <v>0.6</v>
      </c>
      <c r="F270" s="2">
        <f t="shared" si="9"/>
        <v>1</v>
      </c>
      <c r="G270" s="26"/>
      <c r="H270" s="2">
        <f t="shared" si="10"/>
        <v>0</v>
      </c>
    </row>
    <row r="271" spans="1:8">
      <c r="A271" s="4" t="s">
        <v>13</v>
      </c>
      <c r="B271" s="5" t="s">
        <v>114</v>
      </c>
      <c r="C271" s="5" t="s">
        <v>14</v>
      </c>
      <c r="D271" s="6">
        <v>4.3</v>
      </c>
      <c r="E271" s="15">
        <v>0.63</v>
      </c>
      <c r="F271" s="2">
        <v>1.6</v>
      </c>
      <c r="G271" s="26"/>
      <c r="H271" s="2">
        <f t="shared" si="10"/>
        <v>0</v>
      </c>
    </row>
    <row r="272" spans="1:8">
      <c r="A272" s="4" t="s">
        <v>15</v>
      </c>
      <c r="B272" s="5" t="s">
        <v>115</v>
      </c>
      <c r="C272" s="5" t="s">
        <v>16</v>
      </c>
      <c r="D272" s="6">
        <v>3.9</v>
      </c>
      <c r="E272" s="15">
        <v>0.6</v>
      </c>
      <c r="F272" s="2">
        <f t="shared" si="9"/>
        <v>1.56</v>
      </c>
      <c r="G272" s="26"/>
      <c r="H272" s="2">
        <f t="shared" si="10"/>
        <v>0</v>
      </c>
    </row>
    <row r="273" spans="1:8">
      <c r="A273" s="4" t="s">
        <v>15</v>
      </c>
      <c r="B273" s="5" t="s">
        <v>116</v>
      </c>
      <c r="C273" s="5" t="s">
        <v>17</v>
      </c>
      <c r="D273" s="6">
        <v>3.9</v>
      </c>
      <c r="E273" s="15">
        <v>0.6</v>
      </c>
      <c r="F273" s="2">
        <f t="shared" si="9"/>
        <v>1.56</v>
      </c>
      <c r="G273" s="26"/>
      <c r="H273" s="2">
        <f t="shared" si="10"/>
        <v>0</v>
      </c>
    </row>
    <row r="274" spans="1:8">
      <c r="A274" s="4" t="s">
        <v>13</v>
      </c>
      <c r="B274" s="4" t="s">
        <v>119</v>
      </c>
      <c r="C274" s="4" t="s">
        <v>498</v>
      </c>
      <c r="D274" s="7">
        <v>24.6</v>
      </c>
      <c r="E274" s="15">
        <v>0.6</v>
      </c>
      <c r="F274" s="2">
        <f t="shared" si="9"/>
        <v>9.8400000000000016</v>
      </c>
      <c r="G274" s="26"/>
      <c r="H274" s="2">
        <f t="shared" si="10"/>
        <v>0</v>
      </c>
    </row>
    <row r="275" spans="1:8">
      <c r="A275" s="4" t="s">
        <v>13</v>
      </c>
      <c r="B275" s="5" t="s">
        <v>137</v>
      </c>
      <c r="C275" s="9" t="s">
        <v>22</v>
      </c>
      <c r="D275" s="6">
        <v>5.99</v>
      </c>
      <c r="E275" s="15">
        <v>0.6</v>
      </c>
      <c r="F275" s="2">
        <f t="shared" si="9"/>
        <v>2.3960000000000004</v>
      </c>
      <c r="G275" s="26"/>
      <c r="H275" s="2">
        <f t="shared" si="10"/>
        <v>0</v>
      </c>
    </row>
    <row r="276" spans="1:8">
      <c r="A276" s="12" t="s">
        <v>8</v>
      </c>
      <c r="B276" s="5" t="s">
        <v>128</v>
      </c>
      <c r="C276" s="5" t="s">
        <v>20</v>
      </c>
      <c r="D276" s="6">
        <v>3.8</v>
      </c>
      <c r="E276" s="15">
        <v>0.6</v>
      </c>
      <c r="F276" s="2">
        <f t="shared" si="9"/>
        <v>1.52</v>
      </c>
      <c r="G276" s="26"/>
      <c r="H276" s="2">
        <f t="shared" si="10"/>
        <v>0</v>
      </c>
    </row>
    <row r="279" spans="1:8">
      <c r="E279" s="13" t="s">
        <v>3</v>
      </c>
      <c r="H279" s="2">
        <f>SUM(H2:H276)</f>
        <v>0</v>
      </c>
    </row>
    <row r="280" spans="1:8">
      <c r="E280" s="13" t="s">
        <v>499</v>
      </c>
      <c r="H280" s="1">
        <f>IF(H279&lt;=120,6.99,0)</f>
        <v>6.99</v>
      </c>
    </row>
    <row r="281" spans="1:8" ht="15" thickBot="1"/>
    <row r="282" spans="1:8" ht="15" thickBot="1">
      <c r="E282" s="22" t="s">
        <v>500</v>
      </c>
      <c r="F282" s="23"/>
      <c r="G282" s="24"/>
      <c r="H282" s="25">
        <f>H279+H280</f>
        <v>6.99</v>
      </c>
    </row>
  </sheetData>
  <sheetProtection password="C67C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MAMIE DINE</dc:creator>
  <cp:lastModifiedBy>MAMIE DINE</cp:lastModifiedBy>
  <dcterms:created xsi:type="dcterms:W3CDTF">2026-02-02T14:14:18Z</dcterms:created>
  <dcterms:modified xsi:type="dcterms:W3CDTF">2026-02-20T14:26:45Z</dcterms:modified>
</cp:coreProperties>
</file>